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Пример" sheetId="2" r:id="rId1"/>
    <sheet name="Задания" sheetId="5" r:id="rId2"/>
    <sheet name="Ответы" sheetId="3" r:id="rId3"/>
    <sheet name="Лист4" sheetId="4" r:id="rId4"/>
  </sheets>
  <definedNames>
    <definedName name="_xlnm.Print_Area" localSheetId="1">Задания!$A$28:$L$129</definedName>
    <definedName name="_xlnm.Print_Area" localSheetId="2">Ответы!$A$31:$L$132</definedName>
    <definedName name="оценки">#REF!</definedName>
  </definedNames>
  <calcPr calcId="124519"/>
</workbook>
</file>

<file path=xl/calcChain.xml><?xml version="1.0" encoding="utf-8"?>
<calcChain xmlns="http://schemas.openxmlformats.org/spreadsheetml/2006/main">
  <c r="D126" i="5"/>
  <c r="G123"/>
  <c r="G122"/>
  <c r="G121"/>
  <c r="G120"/>
  <c r="G119"/>
  <c r="G118"/>
  <c r="G117"/>
  <c r="G116"/>
  <c r="G115"/>
  <c r="G114"/>
  <c r="D101"/>
  <c r="G98"/>
  <c r="G97"/>
  <c r="G96"/>
  <c r="G95"/>
  <c r="G94"/>
  <c r="G93"/>
  <c r="G92"/>
  <c r="G91"/>
  <c r="G90"/>
  <c r="G89"/>
  <c r="D75"/>
  <c r="G72"/>
  <c r="G71"/>
  <c r="G70"/>
  <c r="G69"/>
  <c r="G68"/>
  <c r="G67"/>
  <c r="G66"/>
  <c r="G65"/>
  <c r="G64"/>
  <c r="G63"/>
  <c r="D48"/>
  <c r="G45"/>
  <c r="G44"/>
  <c r="G43"/>
  <c r="G42"/>
  <c r="G41"/>
  <c r="G40"/>
  <c r="G39"/>
  <c r="G38"/>
  <c r="G37"/>
  <c r="G36"/>
  <c r="D19"/>
  <c r="E16"/>
  <c r="G16" s="1"/>
  <c r="D16"/>
  <c r="C16"/>
  <c r="E15"/>
  <c r="G15" s="1"/>
  <c r="D15"/>
  <c r="C15"/>
  <c r="E14"/>
  <c r="G14" s="1"/>
  <c r="D14"/>
  <c r="C14"/>
  <c r="E13"/>
  <c r="G13" s="1"/>
  <c r="D13"/>
  <c r="C13"/>
  <c r="E12"/>
  <c r="G12" s="1"/>
  <c r="D12"/>
  <c r="C12"/>
  <c r="E11"/>
  <c r="G11" s="1"/>
  <c r="D11"/>
  <c r="C11"/>
  <c r="E10"/>
  <c r="G10" s="1"/>
  <c r="D10"/>
  <c r="C10"/>
  <c r="E9"/>
  <c r="G9" s="1"/>
  <c r="D9"/>
  <c r="C9"/>
  <c r="E8"/>
  <c r="G8" s="1"/>
  <c r="D8"/>
  <c r="C8"/>
  <c r="G7"/>
  <c r="G17" s="1"/>
  <c r="D20" s="1"/>
  <c r="D7"/>
  <c r="C7"/>
  <c r="D129" i="3"/>
  <c r="E126"/>
  <c r="G126" s="1"/>
  <c r="D126"/>
  <c r="C126"/>
  <c r="E125"/>
  <c r="G125" s="1"/>
  <c r="D125"/>
  <c r="C125"/>
  <c r="G124"/>
  <c r="D124"/>
  <c r="C124"/>
  <c r="G123"/>
  <c r="D123"/>
  <c r="C123"/>
  <c r="E122"/>
  <c r="G122" s="1"/>
  <c r="D122"/>
  <c r="C122"/>
  <c r="G121"/>
  <c r="D121"/>
  <c r="C121"/>
  <c r="E120"/>
  <c r="G120" s="1"/>
  <c r="D120"/>
  <c r="C120"/>
  <c r="E119"/>
  <c r="G119" s="1"/>
  <c r="D119"/>
  <c r="C119"/>
  <c r="E118"/>
  <c r="G118" s="1"/>
  <c r="D118"/>
  <c r="C118"/>
  <c r="G117"/>
  <c r="D117"/>
  <c r="C117"/>
  <c r="D104"/>
  <c r="E101"/>
  <c r="G101" s="1"/>
  <c r="D101"/>
  <c r="C101"/>
  <c r="E100"/>
  <c r="G100" s="1"/>
  <c r="D100"/>
  <c r="C100"/>
  <c r="E99"/>
  <c r="G99" s="1"/>
  <c r="D99"/>
  <c r="C99"/>
  <c r="G98"/>
  <c r="D98"/>
  <c r="C98"/>
  <c r="E97"/>
  <c r="G97" s="1"/>
  <c r="D97"/>
  <c r="C97"/>
  <c r="G96"/>
  <c r="D96"/>
  <c r="C96"/>
  <c r="E95"/>
  <c r="G95" s="1"/>
  <c r="D95"/>
  <c r="C95"/>
  <c r="E94"/>
  <c r="G94" s="1"/>
  <c r="D94"/>
  <c r="C94"/>
  <c r="E93"/>
  <c r="G93" s="1"/>
  <c r="D93"/>
  <c r="C93"/>
  <c r="G92"/>
  <c r="D92"/>
  <c r="C92"/>
  <c r="D78"/>
  <c r="E75"/>
  <c r="G75" s="1"/>
  <c r="D75"/>
  <c r="C75"/>
  <c r="E74"/>
  <c r="G74" s="1"/>
  <c r="D74"/>
  <c r="C74"/>
  <c r="E73"/>
  <c r="G73" s="1"/>
  <c r="D73"/>
  <c r="C73"/>
  <c r="E72"/>
  <c r="G72" s="1"/>
  <c r="D72"/>
  <c r="C72"/>
  <c r="E71"/>
  <c r="G71" s="1"/>
  <c r="D71"/>
  <c r="C71"/>
  <c r="G70"/>
  <c r="D70"/>
  <c r="C70"/>
  <c r="E69"/>
  <c r="G69" s="1"/>
  <c r="D69"/>
  <c r="C69"/>
  <c r="E68"/>
  <c r="G68" s="1"/>
  <c r="D68"/>
  <c r="C68"/>
  <c r="E67"/>
  <c r="G67" s="1"/>
  <c r="D67"/>
  <c r="C67"/>
  <c r="G66"/>
  <c r="D66"/>
  <c r="C66"/>
  <c r="G39"/>
  <c r="G49" s="1"/>
  <c r="D52" s="1"/>
  <c r="D51"/>
  <c r="E48"/>
  <c r="G48" s="1"/>
  <c r="D48"/>
  <c r="C48"/>
  <c r="E47"/>
  <c r="G47" s="1"/>
  <c r="D47"/>
  <c r="C47"/>
  <c r="E46"/>
  <c r="G46" s="1"/>
  <c r="D46"/>
  <c r="C46"/>
  <c r="E45"/>
  <c r="G45" s="1"/>
  <c r="D45"/>
  <c r="C45"/>
  <c r="E44"/>
  <c r="G44" s="1"/>
  <c r="D44"/>
  <c r="C44"/>
  <c r="E43"/>
  <c r="G43" s="1"/>
  <c r="D43"/>
  <c r="C43"/>
  <c r="E42"/>
  <c r="G42" s="1"/>
  <c r="D42"/>
  <c r="C42"/>
  <c r="E41"/>
  <c r="G41" s="1"/>
  <c r="D41"/>
  <c r="C41"/>
  <c r="E40"/>
  <c r="G40" s="1"/>
  <c r="D40"/>
  <c r="C40"/>
  <c r="D39"/>
  <c r="C39"/>
  <c r="D22"/>
  <c r="D11"/>
  <c r="D12"/>
  <c r="D13"/>
  <c r="D14"/>
  <c r="D15"/>
  <c r="D16"/>
  <c r="D17"/>
  <c r="D18"/>
  <c r="D19"/>
  <c r="D10"/>
  <c r="C10"/>
  <c r="C11"/>
  <c r="C12"/>
  <c r="C13"/>
  <c r="C14"/>
  <c r="C15"/>
  <c r="C16"/>
  <c r="C17"/>
  <c r="C18"/>
  <c r="C19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G10"/>
  <c r="C10" i="2"/>
  <c r="C16"/>
  <c r="C11"/>
  <c r="C12"/>
  <c r="C13"/>
  <c r="C14"/>
  <c r="C15"/>
  <c r="C17"/>
  <c r="G124" i="5" l="1"/>
  <c r="D127" s="1"/>
  <c r="G99"/>
  <c r="D102" s="1"/>
  <c r="G73"/>
  <c r="D76" s="1"/>
  <c r="G46"/>
  <c r="D49" s="1"/>
  <c r="G127" i="3"/>
  <c r="D130" s="1"/>
  <c r="G102"/>
  <c r="D105" s="1"/>
  <c r="G76"/>
  <c r="D79" s="1"/>
  <c r="G20"/>
  <c r="D23" s="1"/>
</calcChain>
</file>

<file path=xl/sharedStrings.xml><?xml version="1.0" encoding="utf-8"?>
<sst xmlns="http://schemas.openxmlformats.org/spreadsheetml/2006/main" count="305" uniqueCount="84">
  <si>
    <t>Ведомость успеваемости</t>
  </si>
  <si>
    <t>Предмет</t>
  </si>
  <si>
    <t>Оценка</t>
  </si>
  <si>
    <t>Вспомогательная таблица</t>
  </si>
  <si>
    <t>(неудовлетворительно)</t>
  </si>
  <si>
    <t>(удовлетворительно)</t>
  </si>
  <si>
    <t>(хорошо)</t>
  </si>
  <si>
    <t>(отлично)</t>
  </si>
  <si>
    <t>Алгебра</t>
  </si>
  <si>
    <t>Геометрия</t>
  </si>
  <si>
    <t>Литература</t>
  </si>
  <si>
    <t>Русский язык</t>
  </si>
  <si>
    <t>Физика</t>
  </si>
  <si>
    <t>Химия</t>
  </si>
  <si>
    <t>Информатика</t>
  </si>
  <si>
    <t>Физкультура</t>
  </si>
  <si>
    <t>(Ошибка!)</t>
  </si>
  <si>
    <t>Иванова Ивана</t>
  </si>
  <si>
    <t>ученика 11 А кл. школы № 5</t>
  </si>
  <si>
    <t>ДИАГНОСТИКА электропроводки (поиск обрыва в электроцепи, устранение КЗ)</t>
  </si>
  <si>
    <t>---</t>
  </si>
  <si>
    <t>от 900</t>
  </si>
  <si>
    <t>РЕМОНТ, устранение обрыва, КЗ в электропроводке</t>
  </si>
  <si>
    <t>от 500</t>
  </si>
  <si>
    <t>ПРОЗВОНКА кабеля между точками</t>
  </si>
  <si>
    <t>точка</t>
  </si>
  <si>
    <t>шт.</t>
  </si>
  <si>
    <t>Установка РОЗЕТКИ телефонной (RJ11):</t>
  </si>
  <si>
    <t>Установка РОЗЕТКИ компьютерной (RJ45):</t>
  </si>
  <si>
    <t>ИЗГОТОВЛЕНИЕ (ШТРОБЛЕНИЕ) отверстия под точку электрическую:</t>
  </si>
  <si>
    <t>м</t>
  </si>
  <si>
    <t>Прокладка КАБЕЛЯ:</t>
  </si>
  <si>
    <t>Монтаж ЗВОНКА электрического с подключением</t>
  </si>
  <si>
    <t>Монтаж ВЫКЛЮЧАТЕЛЯ СИЛОВОГО (пакетного)</t>
  </si>
  <si>
    <t>Монтаж ВЫКЛЮЧАТЕЛЯ АВТОМАТИЧЕСКОГО (АВТОМАТА):</t>
  </si>
  <si>
    <t>Монтаж ПРИБОРА УЧЕТА (счетчика) электроэнергии</t>
  </si>
  <si>
    <t>Подключение КАБЕЛЯ электрического к главному щиту</t>
  </si>
  <si>
    <t>Монтаж и сборка щита распределительного электрического (включая счетчик)</t>
  </si>
  <si>
    <t>Код</t>
  </si>
  <si>
    <t>Наименивание работы</t>
  </si>
  <si>
    <t>цена</t>
  </si>
  <si>
    <t>единицы измерения</t>
  </si>
  <si>
    <t>Монтаж розетки под ЭЛЕКТРОПЛИТУ</t>
  </si>
  <si>
    <t>Установка СВЕТИЛЬНИКА (с подключением, без сборки)</t>
  </si>
  <si>
    <t>№ п/п</t>
  </si>
  <si>
    <t>Стоимость работы</t>
  </si>
  <si>
    <t>кол-во</t>
  </si>
  <si>
    <t>Общая стоимость работы:</t>
  </si>
  <si>
    <t>Установка РОЗЕТКИ телефонной (RJ11) - накладной</t>
  </si>
  <si>
    <t>Установка РОЗЕТКИ телефонной (RJ11)- внутренней (на готовое установочное место)</t>
  </si>
  <si>
    <t>Установка РОЗЕТКИ компьютерной (RJ45) - накладной</t>
  </si>
  <si>
    <t>Установка РОЗЕТКИ компьютерной (RJ45) - внутренней (на готовое установочное место)</t>
  </si>
  <si>
    <t>ИЗГОТОВЛЕНИЕ (ШТРОБЛЕНИЕ) отверстия под точку электрическую - бетонная стена</t>
  </si>
  <si>
    <t>ИЗГОТОВЛЕНИЕ (ШТРОБЛЕНИЕ) отверстия под точку электрическую - кирпичная стена</t>
  </si>
  <si>
    <t>Прокладка КАБЕЛЯ - открытая (без крепления)</t>
  </si>
  <si>
    <t>Прокладка КАБЕЛЯ - в коробе электрическом (кабель-канале)</t>
  </si>
  <si>
    <t>Прокладка КАБЕЛЯ - в готовой штробе с заделкой гипсом</t>
  </si>
  <si>
    <t>Прокладка КАБЕЛЯ - в плите перекрытия (скрытая)</t>
  </si>
  <si>
    <t>ШТРОБЛЕНИЕ СТЕНЫ под электропроводку - кирпич</t>
  </si>
  <si>
    <t>ШТРОБЛЕНИЕ СТЕНЫ под электропроводку - бетон</t>
  </si>
  <si>
    <t>Монтаж ВЫКЛЮЧАТЕЛЯ АВТОМАТИЧЕСКОГО (АВТОМАТА) - однофазный</t>
  </si>
  <si>
    <t>Монтаж ВЫКЛЮЧАТЕЛЯ АВТОМАТИЧЕСКОГО (АВТОМАТА)- двухфазный</t>
  </si>
  <si>
    <t>Монтаж ВЫКЛЮЧАТЕЛЯ АВТОМАТИЧЕСКОГО (АВТОМАТА) - трёхфазный</t>
  </si>
  <si>
    <t xml:space="preserve">ШТРОБЛЕНИЕ СТЕНЫ под электропроводку: </t>
  </si>
  <si>
    <t>Всего наименований :</t>
  </si>
  <si>
    <t>на сумму:</t>
  </si>
  <si>
    <t>Кассир __________________</t>
  </si>
  <si>
    <t>Товарный чек № АВ2-0105 от 25.04.2011 г.</t>
  </si>
  <si>
    <t>Поставщик:</t>
  </si>
  <si>
    <t>ООО "Электрик", ИНН: 7017211955</t>
  </si>
  <si>
    <t>634009    Томская область, г. Томск, пр. Ленина 16, тел.(3822) 20-20-20</t>
  </si>
  <si>
    <t>Вариант 1</t>
  </si>
  <si>
    <t>Вариант 2</t>
  </si>
  <si>
    <t>Вариант 3</t>
  </si>
  <si>
    <t>Вариант 4</t>
  </si>
  <si>
    <t>Исполнитель __________________</t>
  </si>
  <si>
    <t>Заказчик ______________________</t>
  </si>
  <si>
    <t>Исполнитель:</t>
  </si>
  <si>
    <t>Код работы</t>
  </si>
  <si>
    <t>Прейскурант работ ООО «Электрик»</t>
  </si>
  <si>
    <t>Смета № АВ2-0105 от 25.04.2020 г.</t>
  </si>
  <si>
    <t>Товарный чек № АВ2-0105 от 25.04.2020 г.</t>
  </si>
  <si>
    <r>
      <rPr>
        <b/>
        <sz val="11"/>
        <color theme="1"/>
        <rFont val="Calibri"/>
        <family val="2"/>
        <charset val="204"/>
        <scheme val="minor"/>
      </rPr>
      <t>Связь данных в таблице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Задача</t>
    </r>
    <r>
      <rPr>
        <sz val="11"/>
        <color theme="1"/>
        <rFont val="Calibri"/>
        <family val="2"/>
        <charset val="204"/>
        <scheme val="minor"/>
      </rPr>
      <t xml:space="preserve">
Секретарю школы требуется печатать справки об успеваемости учащихся, в которых оценка должна быть проставлена не только цифрой, но и «прописью». 
</t>
    </r>
    <r>
      <rPr>
        <b/>
        <sz val="11"/>
        <color theme="1"/>
        <rFont val="Calibri"/>
        <family val="2"/>
        <charset val="204"/>
        <scheme val="minor"/>
      </rPr>
      <t>Решение</t>
    </r>
    <r>
      <rPr>
        <sz val="11"/>
        <color theme="1"/>
        <rFont val="Calibri"/>
        <family val="2"/>
        <charset val="204"/>
        <scheme val="minor"/>
      </rPr>
      <t xml:space="preserve">
Чтобы ускорить работу по заполнению такой справки, следует заранее создать электронную таблицу с перечнем предметов и формулами, содержащими функцию подстановки ВПР в группе Ссылки и массивы, а также вспомогательную (справочную) таблицу, содержащую оценки «прописью».
</t>
    </r>
  </si>
  <si>
    <t xml:space="preserve">При создании справки нужно будет только вставить оценки цифрами, тогда оценки «прописью» появятся автоматически.
При работе с функцией ВПР, чтобы не заботиться о задании ссылок в абсолютном виде, удобно использовать имя диапазона, которое заранее присвоить справочной таблице.
Для этого:
1. выделить диапазон, например E3:F7;
2. щелкнуть мышкой на поле имени в строке формул; 
3. ввести имя «Оценки» и нажать Enter.
После определения имени таблицы его можно использовать в формуле: 
=ВПР(B6; Оценки; 2)
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</si>
</sst>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/>
    <xf numFmtId="164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164" fontId="0" fillId="0" borderId="6" xfId="1" applyFont="1" applyBorder="1"/>
    <xf numFmtId="0" fontId="0" fillId="0" borderId="6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5" xfId="1" applyFont="1" applyBorder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justify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A19" sqref="A19:F19"/>
    </sheetView>
  </sheetViews>
  <sheetFormatPr defaultRowHeight="15"/>
  <cols>
    <col min="1" max="1" width="13.7109375" customWidth="1"/>
    <col min="3" max="3" width="24.5703125" customWidth="1"/>
    <col min="4" max="4" width="13.42578125" customWidth="1"/>
    <col min="5" max="5" width="6" customWidth="1"/>
    <col min="6" max="6" width="22.42578125" customWidth="1"/>
    <col min="7" max="7" width="9.140625" customWidth="1"/>
  </cols>
  <sheetData>
    <row r="1" spans="1:6" ht="189.75" customHeight="1">
      <c r="A1" s="35" t="s">
        <v>82</v>
      </c>
      <c r="B1" s="36"/>
      <c r="C1" s="36"/>
      <c r="D1" s="36"/>
      <c r="E1" s="36"/>
      <c r="F1" s="36"/>
    </row>
    <row r="5" spans="1:6" ht="15.75">
      <c r="A5" s="29" t="s">
        <v>0</v>
      </c>
      <c r="B5" s="29"/>
      <c r="C5" s="29"/>
      <c r="E5" s="30" t="s">
        <v>3</v>
      </c>
      <c r="F5" s="31"/>
    </row>
    <row r="6" spans="1:6" ht="15.75">
      <c r="A6" s="29" t="s">
        <v>18</v>
      </c>
      <c r="B6" s="29"/>
      <c r="C6" s="29"/>
      <c r="E6" s="2"/>
      <c r="F6" s="2"/>
    </row>
    <row r="7" spans="1:6" ht="15.75">
      <c r="A7" s="29" t="s">
        <v>17</v>
      </c>
      <c r="B7" s="29"/>
      <c r="C7" s="29"/>
      <c r="E7" s="2">
        <v>2</v>
      </c>
      <c r="F7" s="2" t="s">
        <v>4</v>
      </c>
    </row>
    <row r="8" spans="1:6">
      <c r="E8" s="2">
        <v>3</v>
      </c>
      <c r="F8" s="2" t="s">
        <v>5</v>
      </c>
    </row>
    <row r="9" spans="1:6">
      <c r="A9" s="3" t="s">
        <v>1</v>
      </c>
      <c r="B9" s="28" t="s">
        <v>2</v>
      </c>
      <c r="C9" s="28"/>
      <c r="E9" s="2">
        <v>4</v>
      </c>
      <c r="F9" s="2" t="s">
        <v>6</v>
      </c>
    </row>
    <row r="10" spans="1:6">
      <c r="A10" s="2" t="s">
        <v>8</v>
      </c>
      <c r="B10" s="2">
        <v>5</v>
      </c>
      <c r="C10" s="2" t="str">
        <f>VLOOKUP(B10,$E$7:$F$11,2)</f>
        <v>(отлично)</v>
      </c>
      <c r="E10" s="2">
        <v>5</v>
      </c>
      <c r="F10" s="2" t="s">
        <v>7</v>
      </c>
    </row>
    <row r="11" spans="1:6">
      <c r="A11" s="2" t="s">
        <v>9</v>
      </c>
      <c r="B11" s="2">
        <v>4</v>
      </c>
      <c r="C11" s="2" t="str">
        <f t="shared" ref="C11:C17" si="0">VLOOKUP(B11,$E$7:$F$11,2)</f>
        <v>(хорошо)</v>
      </c>
      <c r="E11" s="2">
        <v>6</v>
      </c>
      <c r="F11" s="3" t="s">
        <v>16</v>
      </c>
    </row>
    <row r="12" spans="1:6">
      <c r="A12" s="2" t="s">
        <v>10</v>
      </c>
      <c r="B12" s="2">
        <v>2</v>
      </c>
      <c r="C12" s="2" t="str">
        <f t="shared" si="0"/>
        <v>(неудовлетворительно)</v>
      </c>
    </row>
    <row r="13" spans="1:6">
      <c r="A13" s="2" t="s">
        <v>11</v>
      </c>
      <c r="B13" s="2">
        <v>4</v>
      </c>
      <c r="C13" s="2" t="str">
        <f t="shared" si="0"/>
        <v>(хорошо)</v>
      </c>
    </row>
    <row r="14" spans="1:6">
      <c r="A14" s="2" t="s">
        <v>12</v>
      </c>
      <c r="B14" s="2">
        <v>2</v>
      </c>
      <c r="C14" s="2" t="str">
        <f t="shared" si="0"/>
        <v>(неудовлетворительно)</v>
      </c>
    </row>
    <row r="15" spans="1:6">
      <c r="A15" s="2" t="s">
        <v>13</v>
      </c>
      <c r="B15" s="2">
        <v>4</v>
      </c>
      <c r="C15" s="2" t="str">
        <f t="shared" si="0"/>
        <v>(хорошо)</v>
      </c>
    </row>
    <row r="16" spans="1:6">
      <c r="A16" s="2" t="s">
        <v>14</v>
      </c>
      <c r="B16" s="2">
        <v>6</v>
      </c>
      <c r="C16" s="3" t="str">
        <f t="shared" si="0"/>
        <v>(Ошибка!)</v>
      </c>
    </row>
    <row r="17" spans="1:6">
      <c r="A17" s="2" t="s">
        <v>15</v>
      </c>
      <c r="B17" s="2">
        <v>5</v>
      </c>
      <c r="C17" s="2" t="str">
        <f t="shared" si="0"/>
        <v>(отлично)</v>
      </c>
    </row>
    <row r="19" spans="1:6" ht="207" customHeight="1">
      <c r="A19" s="35" t="s">
        <v>83</v>
      </c>
      <c r="B19" s="36"/>
      <c r="C19" s="36"/>
      <c r="D19" s="36"/>
      <c r="E19" s="36"/>
      <c r="F19" s="36"/>
    </row>
  </sheetData>
  <mergeCells count="7">
    <mergeCell ref="A1:F1"/>
    <mergeCell ref="A19:F19"/>
    <mergeCell ref="B9:C9"/>
    <mergeCell ref="A5:C5"/>
    <mergeCell ref="A7:C7"/>
    <mergeCell ref="A6:C6"/>
    <mergeCell ref="E5:F5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9"/>
  <sheetViews>
    <sheetView workbookViewId="0">
      <selection activeCell="C112" sqref="C112"/>
    </sheetView>
  </sheetViews>
  <sheetFormatPr defaultRowHeight="15"/>
  <cols>
    <col min="1" max="1" width="6" customWidth="1"/>
    <col min="2" max="2" width="9.140625" customWidth="1"/>
    <col min="3" max="3" width="50.5703125" customWidth="1"/>
    <col min="4" max="4" width="13.7109375" customWidth="1"/>
    <col min="5" max="5" width="12.7109375" bestFit="1" customWidth="1"/>
    <col min="6" max="6" width="9.42578125" bestFit="1" customWidth="1"/>
    <col min="7" max="7" width="13.42578125" customWidth="1"/>
    <col min="9" max="9" width="5.42578125" customWidth="1"/>
    <col min="10" max="10" width="83.140625" customWidth="1"/>
    <col min="11" max="11" width="11.85546875" customWidth="1"/>
    <col min="12" max="12" width="10.85546875" customWidth="1"/>
  </cols>
  <sheetData>
    <row r="1" spans="1:12" ht="19.5">
      <c r="A1" s="17" t="s">
        <v>77</v>
      </c>
      <c r="B1" s="17"/>
      <c r="C1" s="17" t="s">
        <v>69</v>
      </c>
      <c r="D1" s="17"/>
      <c r="J1" s="27" t="s">
        <v>79</v>
      </c>
    </row>
    <row r="2" spans="1:12" ht="15.75">
      <c r="A2" s="17"/>
      <c r="B2" s="17"/>
      <c r="C2" s="17" t="s">
        <v>70</v>
      </c>
      <c r="D2" s="17"/>
    </row>
    <row r="3" spans="1:12" ht="30">
      <c r="I3" s="11" t="s">
        <v>38</v>
      </c>
      <c r="J3" s="11" t="s">
        <v>39</v>
      </c>
      <c r="K3" s="11" t="s">
        <v>41</v>
      </c>
      <c r="L3" s="11" t="s">
        <v>40</v>
      </c>
    </row>
    <row r="4" spans="1:12" ht="18.75" customHeight="1">
      <c r="C4" s="32" t="s">
        <v>80</v>
      </c>
      <c r="D4" s="32"/>
      <c r="E4" s="32"/>
      <c r="I4" s="2">
        <v>1</v>
      </c>
      <c r="J4" s="6" t="s">
        <v>19</v>
      </c>
      <c r="K4" s="7" t="s">
        <v>20</v>
      </c>
      <c r="L4" s="6" t="s">
        <v>21</v>
      </c>
    </row>
    <row r="5" spans="1:12" ht="15" customHeight="1">
      <c r="I5" s="2">
        <v>2</v>
      </c>
      <c r="J5" s="6" t="s">
        <v>22</v>
      </c>
      <c r="K5" s="7" t="s">
        <v>20</v>
      </c>
      <c r="L5" s="6" t="s">
        <v>23</v>
      </c>
    </row>
    <row r="6" spans="1:12" ht="38.25" customHeight="1">
      <c r="A6" s="15" t="s">
        <v>44</v>
      </c>
      <c r="B6" s="15" t="s">
        <v>78</v>
      </c>
      <c r="C6" s="15" t="s">
        <v>39</v>
      </c>
      <c r="D6" s="16" t="s">
        <v>41</v>
      </c>
      <c r="E6" s="15" t="s">
        <v>40</v>
      </c>
      <c r="F6" s="16" t="s">
        <v>46</v>
      </c>
      <c r="G6" s="16" t="s">
        <v>45</v>
      </c>
      <c r="I6" s="2">
        <v>3</v>
      </c>
      <c r="J6" s="6" t="s">
        <v>24</v>
      </c>
      <c r="K6" s="7" t="s">
        <v>25</v>
      </c>
      <c r="L6" s="8">
        <v>110</v>
      </c>
    </row>
    <row r="7" spans="1:12" ht="15" customHeight="1">
      <c r="A7" s="1">
        <v>1</v>
      </c>
      <c r="B7" s="1">
        <v>2</v>
      </c>
      <c r="C7" s="18" t="str">
        <f t="shared" ref="C7:C16" si="0">VLOOKUP(B7,$I$4:$J$34,2)</f>
        <v>РЕМОНТ, устранение обрыва, КЗ в электропроводке</v>
      </c>
      <c r="D7" s="1" t="str">
        <f t="shared" ref="D7:D16" si="1">VLOOKUP(B7,$I$4:$K$34,3)</f>
        <v>---</v>
      </c>
      <c r="E7" s="14">
        <v>600</v>
      </c>
      <c r="F7" s="2">
        <v>2</v>
      </c>
      <c r="G7" s="14">
        <f>E7*F7</f>
        <v>1200</v>
      </c>
      <c r="I7" s="2">
        <v>4</v>
      </c>
      <c r="J7" s="6" t="s">
        <v>43</v>
      </c>
      <c r="K7" s="7" t="s">
        <v>26</v>
      </c>
      <c r="L7" s="6">
        <v>300</v>
      </c>
    </row>
    <row r="8" spans="1:12" ht="15" customHeight="1">
      <c r="A8" s="1">
        <v>2</v>
      </c>
      <c r="B8" s="1">
        <v>9</v>
      </c>
      <c r="C8" s="18" t="str">
        <f t="shared" si="0"/>
        <v>ИЗГОТОВЛЕНИЕ (ШТРОБЛЕНИЕ) отверстия под точку электрическую - бетонная стена</v>
      </c>
      <c r="D8" s="1" t="str">
        <f t="shared" si="1"/>
        <v>шт.</v>
      </c>
      <c r="E8" s="14">
        <f t="shared" ref="E8:E16" si="2">VLOOKUP(B8,$I$4:$L$34,4)</f>
        <v>300</v>
      </c>
      <c r="F8" s="2">
        <v>1</v>
      </c>
      <c r="G8" s="14">
        <f t="shared" ref="G8:G16" si="3">E8*F8</f>
        <v>300</v>
      </c>
      <c r="I8" s="2"/>
      <c r="J8" s="9" t="s">
        <v>27</v>
      </c>
      <c r="K8" s="6"/>
      <c r="L8" s="6"/>
    </row>
    <row r="9" spans="1:12" ht="15" customHeight="1">
      <c r="A9" s="1">
        <v>3</v>
      </c>
      <c r="B9" s="1">
        <v>12</v>
      </c>
      <c r="C9" s="18" t="str">
        <f t="shared" si="0"/>
        <v>Прокладка КАБЕЛЯ - открытая (без крепления)</v>
      </c>
      <c r="D9" s="1" t="str">
        <f t="shared" si="1"/>
        <v>м</v>
      </c>
      <c r="E9" s="14">
        <f t="shared" si="2"/>
        <v>20</v>
      </c>
      <c r="F9" s="2">
        <v>4</v>
      </c>
      <c r="G9" s="14">
        <f t="shared" si="3"/>
        <v>80</v>
      </c>
      <c r="I9" s="2">
        <v>5</v>
      </c>
      <c r="J9" s="6" t="s">
        <v>48</v>
      </c>
      <c r="K9" s="7" t="s">
        <v>26</v>
      </c>
      <c r="L9" s="8">
        <v>150</v>
      </c>
    </row>
    <row r="10" spans="1:12" ht="15" customHeight="1">
      <c r="A10" s="1">
        <v>4</v>
      </c>
      <c r="B10" s="1">
        <v>18</v>
      </c>
      <c r="C10" s="18" t="str">
        <f t="shared" si="0"/>
        <v>Монтаж розетки под ЭЛЕКТРОПЛИТУ</v>
      </c>
      <c r="D10" s="1" t="str">
        <f t="shared" si="1"/>
        <v>шт.</v>
      </c>
      <c r="E10" s="14">
        <f t="shared" si="2"/>
        <v>300</v>
      </c>
      <c r="F10" s="2">
        <v>3</v>
      </c>
      <c r="G10" s="14">
        <f t="shared" si="3"/>
        <v>900</v>
      </c>
      <c r="I10" s="2">
        <v>6</v>
      </c>
      <c r="J10" s="6" t="s">
        <v>49</v>
      </c>
      <c r="K10" s="7" t="s">
        <v>26</v>
      </c>
      <c r="L10" s="8">
        <v>100</v>
      </c>
    </row>
    <row r="11" spans="1:12" ht="15" customHeight="1">
      <c r="A11" s="1">
        <v>5</v>
      </c>
      <c r="B11" s="1">
        <v>20</v>
      </c>
      <c r="C11" s="18" t="str">
        <f t="shared" si="0"/>
        <v>Монтаж ВЫКЛЮЧАТЕЛЯ СИЛОВОГО (пакетного)</v>
      </c>
      <c r="D11" s="1" t="str">
        <f t="shared" si="1"/>
        <v>шт.</v>
      </c>
      <c r="E11" s="14">
        <f t="shared" si="2"/>
        <v>660</v>
      </c>
      <c r="F11" s="2">
        <v>4</v>
      </c>
      <c r="G11" s="14">
        <f t="shared" si="3"/>
        <v>2640</v>
      </c>
      <c r="I11" s="2"/>
      <c r="J11" s="9" t="s">
        <v>28</v>
      </c>
      <c r="K11" s="6"/>
      <c r="L11" s="6"/>
    </row>
    <row r="12" spans="1:12" ht="15" customHeight="1">
      <c r="A12" s="1">
        <v>6</v>
      </c>
      <c r="B12" s="1">
        <v>23</v>
      </c>
      <c r="C12" s="18" t="str">
        <f t="shared" si="0"/>
        <v>Монтаж ВЫКЛЮЧАТЕЛЯ АВТОМАТИЧЕСКОГО (АВТОМАТА) - трёхфазный</v>
      </c>
      <c r="D12" s="1" t="str">
        <f t="shared" si="1"/>
        <v>шт.</v>
      </c>
      <c r="E12" s="14">
        <f t="shared" si="2"/>
        <v>300</v>
      </c>
      <c r="F12" s="2">
        <v>1</v>
      </c>
      <c r="G12" s="14">
        <f t="shared" si="3"/>
        <v>300</v>
      </c>
      <c r="I12" s="2">
        <v>7</v>
      </c>
      <c r="J12" s="6" t="s">
        <v>50</v>
      </c>
      <c r="K12" s="7" t="s">
        <v>26</v>
      </c>
      <c r="L12" s="8">
        <v>150</v>
      </c>
    </row>
    <row r="13" spans="1:12" ht="15" customHeight="1">
      <c r="A13" s="1">
        <v>7</v>
      </c>
      <c r="B13" s="1">
        <v>24</v>
      </c>
      <c r="C13" s="18" t="str">
        <f t="shared" si="0"/>
        <v>Монтаж ПРИБОРА УЧЕТА (счетчика) электроэнергии</v>
      </c>
      <c r="D13" s="1" t="str">
        <f t="shared" si="1"/>
        <v>шт.</v>
      </c>
      <c r="E13" s="14">
        <f t="shared" si="2"/>
        <v>700</v>
      </c>
      <c r="F13" s="2">
        <v>5</v>
      </c>
      <c r="G13" s="14">
        <f t="shared" si="3"/>
        <v>3500</v>
      </c>
      <c r="I13" s="2">
        <v>8</v>
      </c>
      <c r="J13" s="6" t="s">
        <v>51</v>
      </c>
      <c r="K13" s="7" t="s">
        <v>26</v>
      </c>
      <c r="L13" s="8">
        <v>100</v>
      </c>
    </row>
    <row r="14" spans="1:12" ht="15" customHeight="1">
      <c r="A14" s="1">
        <v>8</v>
      </c>
      <c r="B14" s="1">
        <v>5</v>
      </c>
      <c r="C14" s="18" t="str">
        <f t="shared" si="0"/>
        <v>Установка РОЗЕТКИ телефонной (RJ11) - накладной</v>
      </c>
      <c r="D14" s="1" t="str">
        <f t="shared" si="1"/>
        <v>шт.</v>
      </c>
      <c r="E14" s="14">
        <f t="shared" si="2"/>
        <v>150</v>
      </c>
      <c r="F14" s="2">
        <v>7</v>
      </c>
      <c r="G14" s="14">
        <f t="shared" si="3"/>
        <v>1050</v>
      </c>
      <c r="I14" s="2"/>
      <c r="J14" s="9" t="s">
        <v>29</v>
      </c>
      <c r="K14" s="6"/>
      <c r="L14" s="6"/>
    </row>
    <row r="15" spans="1:12" ht="15" customHeight="1">
      <c r="A15" s="1">
        <v>9</v>
      </c>
      <c r="B15" s="1">
        <v>6</v>
      </c>
      <c r="C15" s="18" t="str">
        <f t="shared" si="0"/>
        <v>Установка РОЗЕТКИ телефонной (RJ11)- внутренней (на готовое установочное место)</v>
      </c>
      <c r="D15" s="1" t="str">
        <f t="shared" si="1"/>
        <v>шт.</v>
      </c>
      <c r="E15" s="14">
        <f t="shared" si="2"/>
        <v>100</v>
      </c>
      <c r="F15" s="2">
        <v>12</v>
      </c>
      <c r="G15" s="14">
        <f t="shared" si="3"/>
        <v>1200</v>
      </c>
      <c r="I15" s="2">
        <v>9</v>
      </c>
      <c r="J15" s="6" t="s">
        <v>52</v>
      </c>
      <c r="K15" s="7" t="s">
        <v>26</v>
      </c>
      <c r="L15" s="8">
        <v>300</v>
      </c>
    </row>
    <row r="16" spans="1:12" ht="15" customHeight="1">
      <c r="A16" s="1">
        <v>10</v>
      </c>
      <c r="B16" s="1">
        <v>5</v>
      </c>
      <c r="C16" s="18" t="str">
        <f t="shared" si="0"/>
        <v>Установка РОЗЕТКИ телефонной (RJ11) - накладной</v>
      </c>
      <c r="D16" s="19" t="str">
        <f t="shared" si="1"/>
        <v>шт.</v>
      </c>
      <c r="E16" s="20">
        <f t="shared" si="2"/>
        <v>150</v>
      </c>
      <c r="F16" s="21">
        <v>4</v>
      </c>
      <c r="G16" s="20">
        <f t="shared" si="3"/>
        <v>600</v>
      </c>
      <c r="I16" s="2">
        <v>10</v>
      </c>
      <c r="J16" s="6" t="s">
        <v>53</v>
      </c>
      <c r="K16" s="7" t="s">
        <v>26</v>
      </c>
      <c r="L16" s="8">
        <v>200</v>
      </c>
    </row>
    <row r="17" spans="1:12" ht="15" customHeight="1">
      <c r="B17" s="13"/>
      <c r="C17" s="13"/>
      <c r="D17" s="33" t="s">
        <v>47</v>
      </c>
      <c r="E17" s="34"/>
      <c r="F17" s="34"/>
      <c r="G17" s="25">
        <f>SUM(G7:G16)</f>
        <v>11770</v>
      </c>
      <c r="I17" s="2"/>
      <c r="J17" s="9" t="s">
        <v>31</v>
      </c>
      <c r="K17" s="6"/>
      <c r="L17" s="6"/>
    </row>
    <row r="18" spans="1:12" ht="15" customHeight="1">
      <c r="I18" s="2">
        <v>12</v>
      </c>
      <c r="J18" s="6" t="s">
        <v>54</v>
      </c>
      <c r="K18" s="7" t="s">
        <v>30</v>
      </c>
      <c r="L18" s="8">
        <v>20</v>
      </c>
    </row>
    <row r="19" spans="1:12" ht="15" customHeight="1">
      <c r="C19" s="23" t="s">
        <v>64</v>
      </c>
      <c r="D19" s="12">
        <f>A16</f>
        <v>10</v>
      </c>
      <c r="I19" s="2">
        <v>13</v>
      </c>
      <c r="J19" s="6" t="s">
        <v>55</v>
      </c>
      <c r="K19" s="7" t="s">
        <v>30</v>
      </c>
      <c r="L19" s="8">
        <v>70</v>
      </c>
    </row>
    <row r="20" spans="1:12" ht="15" customHeight="1">
      <c r="C20" s="23" t="s">
        <v>65</v>
      </c>
      <c r="D20" s="24">
        <f>G17</f>
        <v>11770</v>
      </c>
      <c r="I20" s="2">
        <v>14</v>
      </c>
      <c r="J20" s="6" t="s">
        <v>56</v>
      </c>
      <c r="K20" s="7" t="s">
        <v>30</v>
      </c>
      <c r="L20" s="8">
        <v>88</v>
      </c>
    </row>
    <row r="21" spans="1:12" ht="15" customHeight="1">
      <c r="C21" s="22"/>
      <c r="I21" s="2">
        <v>15</v>
      </c>
      <c r="J21" s="6" t="s">
        <v>57</v>
      </c>
      <c r="K21" s="7" t="s">
        <v>30</v>
      </c>
      <c r="L21" s="8">
        <v>150</v>
      </c>
    </row>
    <row r="22" spans="1:12" ht="15.75" customHeight="1">
      <c r="E22" t="s">
        <v>76</v>
      </c>
      <c r="I22" s="2"/>
      <c r="J22" s="9" t="s">
        <v>63</v>
      </c>
      <c r="K22" s="6"/>
      <c r="L22" s="6"/>
    </row>
    <row r="23" spans="1:12" ht="15" customHeight="1">
      <c r="I23" s="2">
        <v>16</v>
      </c>
      <c r="J23" s="6" t="s">
        <v>59</v>
      </c>
      <c r="K23" s="7" t="s">
        <v>30</v>
      </c>
      <c r="L23" s="8">
        <v>400</v>
      </c>
    </row>
    <row r="24" spans="1:12" ht="15" customHeight="1">
      <c r="E24" t="s">
        <v>75</v>
      </c>
      <c r="I24" s="2">
        <v>17</v>
      </c>
      <c r="J24" s="6" t="s">
        <v>58</v>
      </c>
      <c r="K24" s="7" t="s">
        <v>30</v>
      </c>
      <c r="L24" s="8">
        <v>200</v>
      </c>
    </row>
    <row r="25" spans="1:12" ht="15" customHeight="1">
      <c r="I25" s="2">
        <v>18</v>
      </c>
      <c r="J25" s="6" t="s">
        <v>42</v>
      </c>
      <c r="K25" s="7" t="s">
        <v>26</v>
      </c>
      <c r="L25" s="8">
        <v>300</v>
      </c>
    </row>
    <row r="26" spans="1:12" ht="15" customHeight="1">
      <c r="I26" s="2">
        <v>19</v>
      </c>
      <c r="J26" s="6" t="s">
        <v>32</v>
      </c>
      <c r="K26" s="7" t="s">
        <v>26</v>
      </c>
      <c r="L26" s="8">
        <v>300</v>
      </c>
    </row>
    <row r="27" spans="1:12" ht="15" customHeight="1">
      <c r="I27" s="2">
        <v>20</v>
      </c>
      <c r="J27" s="6" t="s">
        <v>33</v>
      </c>
      <c r="K27" s="7" t="s">
        <v>26</v>
      </c>
      <c r="L27" s="8">
        <v>660</v>
      </c>
    </row>
    <row r="28" spans="1:12" ht="54" customHeight="1">
      <c r="A28" s="26" t="s">
        <v>71</v>
      </c>
      <c r="B28" s="4"/>
      <c r="I28" s="2"/>
      <c r="J28" s="9" t="s">
        <v>34</v>
      </c>
      <c r="K28" s="6"/>
      <c r="L28" s="6"/>
    </row>
    <row r="29" spans="1:12" ht="15" customHeight="1">
      <c r="I29" s="2">
        <v>21</v>
      </c>
      <c r="J29" s="6" t="s">
        <v>60</v>
      </c>
      <c r="K29" s="7" t="s">
        <v>26</v>
      </c>
      <c r="L29" s="8">
        <v>200</v>
      </c>
    </row>
    <row r="30" spans="1:12" ht="15" customHeight="1">
      <c r="A30" s="17" t="s">
        <v>68</v>
      </c>
      <c r="B30" s="17"/>
      <c r="C30" s="17" t="s">
        <v>69</v>
      </c>
      <c r="D30" s="17"/>
      <c r="I30" s="2">
        <v>22</v>
      </c>
      <c r="J30" s="6" t="s">
        <v>61</v>
      </c>
      <c r="K30" s="7" t="s">
        <v>26</v>
      </c>
      <c r="L30" s="8">
        <v>250</v>
      </c>
    </row>
    <row r="31" spans="1:12" ht="15" customHeight="1">
      <c r="A31" s="17"/>
      <c r="B31" s="17"/>
      <c r="C31" s="17" t="s">
        <v>70</v>
      </c>
      <c r="D31" s="17"/>
      <c r="I31" s="2">
        <v>23</v>
      </c>
      <c r="J31" s="6" t="s">
        <v>62</v>
      </c>
      <c r="K31" s="7" t="s">
        <v>26</v>
      </c>
      <c r="L31" s="8">
        <v>300</v>
      </c>
    </row>
    <row r="32" spans="1:12" ht="15" customHeight="1">
      <c r="I32" s="2">
        <v>24</v>
      </c>
      <c r="J32" s="6" t="s">
        <v>35</v>
      </c>
      <c r="K32" s="7" t="s">
        <v>26</v>
      </c>
      <c r="L32" s="8">
        <v>700</v>
      </c>
    </row>
    <row r="33" spans="1:12" ht="15" customHeight="1">
      <c r="C33" s="32" t="s">
        <v>81</v>
      </c>
      <c r="D33" s="32"/>
      <c r="E33" s="32"/>
      <c r="I33" s="2">
        <v>25</v>
      </c>
      <c r="J33" s="6" t="s">
        <v>36</v>
      </c>
      <c r="K33" s="7" t="s">
        <v>25</v>
      </c>
      <c r="L33" s="8">
        <v>700</v>
      </c>
    </row>
    <row r="34" spans="1:12" ht="15" customHeight="1">
      <c r="I34" s="2">
        <v>26</v>
      </c>
      <c r="J34" s="6" t="s">
        <v>37</v>
      </c>
      <c r="K34" s="7" t="s">
        <v>26</v>
      </c>
      <c r="L34" s="10">
        <v>3000</v>
      </c>
    </row>
    <row r="35" spans="1:12" ht="31.5">
      <c r="A35" s="15" t="s">
        <v>44</v>
      </c>
      <c r="B35" s="15" t="s">
        <v>38</v>
      </c>
      <c r="C35" s="15" t="s">
        <v>39</v>
      </c>
      <c r="D35" s="16" t="s">
        <v>41</v>
      </c>
      <c r="E35" s="15" t="s">
        <v>40</v>
      </c>
      <c r="F35" s="16" t="s">
        <v>46</v>
      </c>
      <c r="G35" s="16" t="s">
        <v>45</v>
      </c>
      <c r="J35" s="5"/>
      <c r="K35" s="5"/>
      <c r="L35" s="5"/>
    </row>
    <row r="36" spans="1:12">
      <c r="A36" s="1">
        <v>1</v>
      </c>
      <c r="B36" s="1">
        <v>1</v>
      </c>
      <c r="C36" s="18"/>
      <c r="D36" s="1"/>
      <c r="E36" s="14"/>
      <c r="F36" s="2">
        <v>3</v>
      </c>
      <c r="G36" s="14">
        <f>E36*F36</f>
        <v>0</v>
      </c>
    </row>
    <row r="37" spans="1:12">
      <c r="A37" s="1">
        <v>2</v>
      </c>
      <c r="B37" s="1">
        <v>5</v>
      </c>
      <c r="C37" s="18"/>
      <c r="D37" s="1"/>
      <c r="E37" s="14"/>
      <c r="F37" s="2">
        <v>5</v>
      </c>
      <c r="G37" s="14">
        <f t="shared" ref="G37:G45" si="4">E37*F37</f>
        <v>0</v>
      </c>
    </row>
    <row r="38" spans="1:12">
      <c r="A38" s="1">
        <v>3</v>
      </c>
      <c r="B38" s="1">
        <v>7</v>
      </c>
      <c r="C38" s="18"/>
      <c r="D38" s="1"/>
      <c r="E38" s="14"/>
      <c r="F38" s="2">
        <v>2</v>
      </c>
      <c r="G38" s="14">
        <f t="shared" si="4"/>
        <v>0</v>
      </c>
    </row>
    <row r="39" spans="1:12">
      <c r="A39" s="1">
        <v>4</v>
      </c>
      <c r="B39" s="1">
        <v>15</v>
      </c>
      <c r="C39" s="18"/>
      <c r="D39" s="1"/>
      <c r="E39" s="14"/>
      <c r="F39" s="2">
        <v>3</v>
      </c>
      <c r="G39" s="14">
        <f t="shared" si="4"/>
        <v>0</v>
      </c>
    </row>
    <row r="40" spans="1:12">
      <c r="A40" s="1">
        <v>5</v>
      </c>
      <c r="B40" s="1">
        <v>21</v>
      </c>
      <c r="C40" s="18"/>
      <c r="D40" s="1"/>
      <c r="E40" s="14"/>
      <c r="F40" s="2">
        <v>4</v>
      </c>
      <c r="G40" s="14">
        <f t="shared" si="4"/>
        <v>0</v>
      </c>
    </row>
    <row r="41" spans="1:12">
      <c r="A41" s="1">
        <v>6</v>
      </c>
      <c r="B41" s="1">
        <v>26</v>
      </c>
      <c r="C41" s="18"/>
      <c r="D41" s="1"/>
      <c r="E41" s="14"/>
      <c r="F41" s="2">
        <v>1</v>
      </c>
      <c r="G41" s="14">
        <f t="shared" si="4"/>
        <v>0</v>
      </c>
    </row>
    <row r="42" spans="1:12">
      <c r="A42" s="1">
        <v>7</v>
      </c>
      <c r="B42" s="1">
        <v>20</v>
      </c>
      <c r="C42" s="18"/>
      <c r="D42" s="1"/>
      <c r="E42" s="14"/>
      <c r="F42" s="2">
        <v>1</v>
      </c>
      <c r="G42" s="14">
        <f t="shared" si="4"/>
        <v>0</v>
      </c>
    </row>
    <row r="43" spans="1:12">
      <c r="A43" s="1">
        <v>8</v>
      </c>
      <c r="B43" s="1">
        <v>4</v>
      </c>
      <c r="C43" s="18"/>
      <c r="D43" s="1"/>
      <c r="E43" s="14"/>
      <c r="F43" s="2">
        <v>1</v>
      </c>
      <c r="G43" s="14">
        <f t="shared" si="4"/>
        <v>0</v>
      </c>
    </row>
    <row r="44" spans="1:12">
      <c r="A44" s="1">
        <v>9</v>
      </c>
      <c r="B44" s="1">
        <v>6</v>
      </c>
      <c r="C44" s="18"/>
      <c r="D44" s="1"/>
      <c r="E44" s="14"/>
      <c r="F44" s="2">
        <v>1</v>
      </c>
      <c r="G44" s="14">
        <f t="shared" si="4"/>
        <v>0</v>
      </c>
    </row>
    <row r="45" spans="1:12">
      <c r="A45" s="1">
        <v>10</v>
      </c>
      <c r="B45" s="1">
        <v>9</v>
      </c>
      <c r="C45" s="18"/>
      <c r="D45" s="19"/>
      <c r="E45" s="20"/>
      <c r="F45" s="21">
        <v>4</v>
      </c>
      <c r="G45" s="20">
        <f t="shared" si="4"/>
        <v>0</v>
      </c>
    </row>
    <row r="46" spans="1:12" ht="15.75">
      <c r="B46" s="13"/>
      <c r="C46" s="13"/>
      <c r="D46" s="33" t="s">
        <v>47</v>
      </c>
      <c r="E46" s="34"/>
      <c r="F46" s="34"/>
      <c r="G46" s="25">
        <f>SUM(G36:G45)</f>
        <v>0</v>
      </c>
    </row>
    <row r="48" spans="1:12" ht="15.75">
      <c r="C48" s="23" t="s">
        <v>64</v>
      </c>
      <c r="D48" s="12">
        <f>A45</f>
        <v>10</v>
      </c>
    </row>
    <row r="49" spans="1:7" ht="15.75">
      <c r="C49" s="23" t="s">
        <v>65</v>
      </c>
      <c r="D49" s="24">
        <f>G46</f>
        <v>0</v>
      </c>
    </row>
    <row r="50" spans="1:7">
      <c r="C50" s="22"/>
    </row>
    <row r="51" spans="1:7">
      <c r="E51" t="s">
        <v>66</v>
      </c>
    </row>
    <row r="53" spans="1:7" ht="67.5" customHeight="1"/>
    <row r="55" spans="1:7" ht="18.75">
      <c r="A55" s="26" t="s">
        <v>72</v>
      </c>
      <c r="B55" s="4"/>
    </row>
    <row r="57" spans="1:7" ht="15.75">
      <c r="A57" s="17" t="s">
        <v>68</v>
      </c>
      <c r="B57" s="17"/>
      <c r="C57" s="17" t="s">
        <v>69</v>
      </c>
      <c r="D57" s="17"/>
    </row>
    <row r="58" spans="1:7" ht="15.75">
      <c r="A58" s="17"/>
      <c r="B58" s="17"/>
      <c r="C58" s="17" t="s">
        <v>70</v>
      </c>
      <c r="D58" s="17"/>
    </row>
    <row r="60" spans="1:7" ht="18.75">
      <c r="C60" s="32" t="s">
        <v>81</v>
      </c>
      <c r="D60" s="32"/>
      <c r="E60" s="32"/>
    </row>
    <row r="62" spans="1:7" ht="31.5">
      <c r="A62" s="15" t="s">
        <v>44</v>
      </c>
      <c r="B62" s="15" t="s">
        <v>38</v>
      </c>
      <c r="C62" s="15" t="s">
        <v>39</v>
      </c>
      <c r="D62" s="16" t="s">
        <v>41</v>
      </c>
      <c r="E62" s="15" t="s">
        <v>40</v>
      </c>
      <c r="F62" s="16" t="s">
        <v>46</v>
      </c>
      <c r="G62" s="16" t="s">
        <v>45</v>
      </c>
    </row>
    <row r="63" spans="1:7">
      <c r="A63" s="1">
        <v>1</v>
      </c>
      <c r="B63" s="1">
        <v>3</v>
      </c>
      <c r="C63" s="18"/>
      <c r="D63" s="1"/>
      <c r="E63" s="14"/>
      <c r="F63" s="2">
        <v>3</v>
      </c>
      <c r="G63" s="14">
        <f>E63*F63</f>
        <v>0</v>
      </c>
    </row>
    <row r="64" spans="1:7">
      <c r="A64" s="1">
        <v>2</v>
      </c>
      <c r="B64" s="1">
        <v>4</v>
      </c>
      <c r="C64" s="18"/>
      <c r="D64" s="1"/>
      <c r="E64" s="14"/>
      <c r="F64" s="2">
        <v>5</v>
      </c>
      <c r="G64" s="14">
        <f t="shared" ref="G64:G72" si="5">E64*F64</f>
        <v>0</v>
      </c>
    </row>
    <row r="65" spans="1:7">
      <c r="A65" s="1">
        <v>3</v>
      </c>
      <c r="B65" s="1">
        <v>10</v>
      </c>
      <c r="C65" s="18"/>
      <c r="D65" s="1"/>
      <c r="E65" s="14"/>
      <c r="F65" s="2">
        <v>2</v>
      </c>
      <c r="G65" s="14">
        <f t="shared" si="5"/>
        <v>0</v>
      </c>
    </row>
    <row r="66" spans="1:7">
      <c r="A66" s="1">
        <v>4</v>
      </c>
      <c r="B66" s="1">
        <v>11</v>
      </c>
      <c r="C66" s="18"/>
      <c r="D66" s="1"/>
      <c r="E66" s="14"/>
      <c r="F66" s="2">
        <v>3</v>
      </c>
      <c r="G66" s="14">
        <f t="shared" si="5"/>
        <v>0</v>
      </c>
    </row>
    <row r="67" spans="1:7">
      <c r="A67" s="1">
        <v>5</v>
      </c>
      <c r="B67" s="1">
        <v>2</v>
      </c>
      <c r="C67" s="18"/>
      <c r="D67" s="1"/>
      <c r="E67" s="14"/>
      <c r="F67" s="2">
        <v>4</v>
      </c>
      <c r="G67" s="14">
        <f t="shared" si="5"/>
        <v>0</v>
      </c>
    </row>
    <row r="68" spans="1:7">
      <c r="A68" s="1">
        <v>6</v>
      </c>
      <c r="B68" s="1">
        <v>25</v>
      </c>
      <c r="C68" s="18"/>
      <c r="D68" s="1"/>
      <c r="E68" s="14"/>
      <c r="F68" s="2">
        <v>1</v>
      </c>
      <c r="G68" s="14">
        <f t="shared" si="5"/>
        <v>0</v>
      </c>
    </row>
    <row r="69" spans="1:7">
      <c r="A69" s="1">
        <v>7</v>
      </c>
      <c r="B69" s="1">
        <v>20</v>
      </c>
      <c r="C69" s="18"/>
      <c r="D69" s="1"/>
      <c r="E69" s="14"/>
      <c r="F69" s="2">
        <v>1</v>
      </c>
      <c r="G69" s="14">
        <f t="shared" si="5"/>
        <v>0</v>
      </c>
    </row>
    <row r="70" spans="1:7">
      <c r="A70" s="1">
        <v>8</v>
      </c>
      <c r="B70" s="1">
        <v>18</v>
      </c>
      <c r="C70" s="18"/>
      <c r="D70" s="1"/>
      <c r="E70" s="14"/>
      <c r="F70" s="2">
        <v>1</v>
      </c>
      <c r="G70" s="14">
        <f t="shared" si="5"/>
        <v>0</v>
      </c>
    </row>
    <row r="71" spans="1:7">
      <c r="A71" s="1">
        <v>9</v>
      </c>
      <c r="B71" s="1">
        <v>19</v>
      </c>
      <c r="C71" s="18"/>
      <c r="D71" s="1"/>
      <c r="E71" s="14"/>
      <c r="F71" s="2">
        <v>1</v>
      </c>
      <c r="G71" s="14">
        <f t="shared" si="5"/>
        <v>0</v>
      </c>
    </row>
    <row r="72" spans="1:7">
      <c r="A72" s="1">
        <v>10</v>
      </c>
      <c r="B72" s="1">
        <v>5</v>
      </c>
      <c r="C72" s="18"/>
      <c r="D72" s="19"/>
      <c r="E72" s="20"/>
      <c r="F72" s="21">
        <v>4</v>
      </c>
      <c r="G72" s="20">
        <f t="shared" si="5"/>
        <v>0</v>
      </c>
    </row>
    <row r="73" spans="1:7" ht="15.75">
      <c r="B73" s="13"/>
      <c r="C73" s="13"/>
      <c r="D73" s="33" t="s">
        <v>47</v>
      </c>
      <c r="E73" s="34"/>
      <c r="F73" s="34"/>
      <c r="G73" s="25">
        <f>SUM(G63:G72)</f>
        <v>0</v>
      </c>
    </row>
    <row r="75" spans="1:7" ht="15.75">
      <c r="C75" s="23" t="s">
        <v>64</v>
      </c>
      <c r="D75" s="12">
        <f>A72</f>
        <v>10</v>
      </c>
    </row>
    <row r="76" spans="1:7" ht="15.75">
      <c r="C76" s="23" t="s">
        <v>65</v>
      </c>
      <c r="D76" s="24">
        <f>G73</f>
        <v>0</v>
      </c>
    </row>
    <row r="77" spans="1:7">
      <c r="C77" s="22"/>
    </row>
    <row r="78" spans="1:7">
      <c r="E78" t="s">
        <v>66</v>
      </c>
    </row>
    <row r="81" spans="1:7" ht="18.75">
      <c r="A81" s="26" t="s">
        <v>73</v>
      </c>
      <c r="B81" s="4"/>
    </row>
    <row r="83" spans="1:7" ht="15.75">
      <c r="A83" s="17" t="s">
        <v>68</v>
      </c>
      <c r="B83" s="17"/>
      <c r="C83" s="17" t="s">
        <v>69</v>
      </c>
      <c r="D83" s="17"/>
    </row>
    <row r="84" spans="1:7" ht="15.75">
      <c r="A84" s="17"/>
      <c r="B84" s="17"/>
      <c r="C84" s="17" t="s">
        <v>70</v>
      </c>
      <c r="D84" s="17"/>
    </row>
    <row r="86" spans="1:7" ht="18.75">
      <c r="C86" s="32" t="s">
        <v>81</v>
      </c>
      <c r="D86" s="32"/>
      <c r="E86" s="32"/>
    </row>
    <row r="88" spans="1:7" ht="31.5">
      <c r="A88" s="15" t="s">
        <v>44</v>
      </c>
      <c r="B88" s="15" t="s">
        <v>38</v>
      </c>
      <c r="C88" s="15" t="s">
        <v>39</v>
      </c>
      <c r="D88" s="16" t="s">
        <v>41</v>
      </c>
      <c r="E88" s="15" t="s">
        <v>40</v>
      </c>
      <c r="F88" s="16" t="s">
        <v>46</v>
      </c>
      <c r="G88" s="16" t="s">
        <v>45</v>
      </c>
    </row>
    <row r="89" spans="1:7">
      <c r="A89" s="1">
        <v>1</v>
      </c>
      <c r="B89" s="1">
        <v>4</v>
      </c>
      <c r="C89" s="18"/>
      <c r="D89" s="1"/>
      <c r="E89" s="14"/>
      <c r="F89" s="2">
        <v>3</v>
      </c>
      <c r="G89" s="14">
        <f>E89*F89</f>
        <v>0</v>
      </c>
    </row>
    <row r="90" spans="1:7">
      <c r="A90" s="1">
        <v>2</v>
      </c>
      <c r="B90" s="1">
        <v>5</v>
      </c>
      <c r="C90" s="18"/>
      <c r="D90" s="1"/>
      <c r="E90" s="14"/>
      <c r="F90" s="2">
        <v>5</v>
      </c>
      <c r="G90" s="14">
        <f t="shared" ref="G90:G98" si="6">E90*F90</f>
        <v>0</v>
      </c>
    </row>
    <row r="91" spans="1:7">
      <c r="A91" s="1">
        <v>3</v>
      </c>
      <c r="B91" s="1">
        <v>12</v>
      </c>
      <c r="C91" s="18"/>
      <c r="D91" s="1"/>
      <c r="E91" s="14"/>
      <c r="F91" s="2">
        <v>2</v>
      </c>
      <c r="G91" s="14">
        <f t="shared" si="6"/>
        <v>0</v>
      </c>
    </row>
    <row r="92" spans="1:7">
      <c r="A92" s="1">
        <v>4</v>
      </c>
      <c r="B92" s="1">
        <v>17</v>
      </c>
      <c r="C92" s="18"/>
      <c r="D92" s="1"/>
      <c r="E92" s="14"/>
      <c r="F92" s="2">
        <v>3</v>
      </c>
      <c r="G92" s="14">
        <f t="shared" si="6"/>
        <v>0</v>
      </c>
    </row>
    <row r="93" spans="1:7">
      <c r="A93" s="1">
        <v>5</v>
      </c>
      <c r="B93" s="1">
        <v>16</v>
      </c>
      <c r="C93" s="18"/>
      <c r="D93" s="1"/>
      <c r="E93" s="14"/>
      <c r="F93" s="2">
        <v>4</v>
      </c>
      <c r="G93" s="14">
        <f t="shared" si="6"/>
        <v>0</v>
      </c>
    </row>
    <row r="94" spans="1:7">
      <c r="A94" s="1">
        <v>6</v>
      </c>
      <c r="B94" s="1">
        <v>22</v>
      </c>
      <c r="C94" s="18"/>
      <c r="D94" s="1"/>
      <c r="E94" s="14"/>
      <c r="F94" s="2">
        <v>1</v>
      </c>
      <c r="G94" s="14">
        <f t="shared" si="6"/>
        <v>0</v>
      </c>
    </row>
    <row r="95" spans="1:7">
      <c r="A95" s="1">
        <v>7</v>
      </c>
      <c r="B95" s="1">
        <v>1</v>
      </c>
      <c r="C95" s="18"/>
      <c r="D95" s="1"/>
      <c r="E95" s="14"/>
      <c r="F95" s="2">
        <v>1</v>
      </c>
      <c r="G95" s="14">
        <f t="shared" si="6"/>
        <v>0</v>
      </c>
    </row>
    <row r="96" spans="1:7">
      <c r="A96" s="1">
        <v>8</v>
      </c>
      <c r="B96" s="1">
        <v>25</v>
      </c>
      <c r="C96" s="18"/>
      <c r="D96" s="1"/>
      <c r="E96" s="14"/>
      <c r="F96" s="2">
        <v>1</v>
      </c>
      <c r="G96" s="14">
        <f t="shared" si="6"/>
        <v>0</v>
      </c>
    </row>
    <row r="97" spans="1:7">
      <c r="A97" s="1">
        <v>9</v>
      </c>
      <c r="B97" s="1">
        <v>26</v>
      </c>
      <c r="C97" s="18"/>
      <c r="D97" s="1"/>
      <c r="E97" s="14"/>
      <c r="F97" s="2">
        <v>1</v>
      </c>
      <c r="G97" s="14">
        <f t="shared" si="6"/>
        <v>0</v>
      </c>
    </row>
    <row r="98" spans="1:7">
      <c r="A98" s="1">
        <v>10</v>
      </c>
      <c r="B98" s="1">
        <v>6</v>
      </c>
      <c r="C98" s="18"/>
      <c r="D98" s="19"/>
      <c r="E98" s="20"/>
      <c r="F98" s="21">
        <v>4</v>
      </c>
      <c r="G98" s="20">
        <f t="shared" si="6"/>
        <v>0</v>
      </c>
    </row>
    <row r="99" spans="1:7" ht="15.75">
      <c r="B99" s="13"/>
      <c r="C99" s="13"/>
      <c r="D99" s="33" t="s">
        <v>47</v>
      </c>
      <c r="E99" s="34"/>
      <c r="F99" s="34"/>
      <c r="G99" s="25">
        <f>SUM(G89:G98)</f>
        <v>0</v>
      </c>
    </row>
    <row r="101" spans="1:7" ht="15.75">
      <c r="C101" s="23" t="s">
        <v>64</v>
      </c>
      <c r="D101" s="12">
        <f>A98</f>
        <v>10</v>
      </c>
    </row>
    <row r="102" spans="1:7" ht="15.75">
      <c r="C102" s="23" t="s">
        <v>65</v>
      </c>
      <c r="D102" s="24">
        <f>G99</f>
        <v>0</v>
      </c>
    </row>
    <row r="103" spans="1:7">
      <c r="C103" s="22"/>
    </row>
    <row r="104" spans="1:7">
      <c r="E104" t="s">
        <v>66</v>
      </c>
    </row>
    <row r="105" spans="1:7" ht="112.5" customHeight="1"/>
    <row r="106" spans="1:7" ht="18.75">
      <c r="A106" s="26" t="s">
        <v>74</v>
      </c>
      <c r="B106" s="4"/>
    </row>
    <row r="108" spans="1:7" ht="15.75">
      <c r="A108" s="17" t="s">
        <v>68</v>
      </c>
      <c r="B108" s="17"/>
      <c r="C108" s="17" t="s">
        <v>69</v>
      </c>
      <c r="D108" s="17"/>
    </row>
    <row r="109" spans="1:7" ht="15.75">
      <c r="A109" s="17"/>
      <c r="B109" s="17"/>
      <c r="C109" s="17" t="s">
        <v>70</v>
      </c>
      <c r="D109" s="17"/>
    </row>
    <row r="111" spans="1:7" ht="18.75">
      <c r="C111" s="32" t="s">
        <v>81</v>
      </c>
      <c r="D111" s="32"/>
      <c r="E111" s="32"/>
    </row>
    <row r="113" spans="1:7" ht="31.5">
      <c r="A113" s="15" t="s">
        <v>44</v>
      </c>
      <c r="B113" s="15" t="s">
        <v>38</v>
      </c>
      <c r="C113" s="15" t="s">
        <v>39</v>
      </c>
      <c r="D113" s="16" t="s">
        <v>41</v>
      </c>
      <c r="E113" s="15" t="s">
        <v>40</v>
      </c>
      <c r="F113" s="16" t="s">
        <v>46</v>
      </c>
      <c r="G113" s="16" t="s">
        <v>45</v>
      </c>
    </row>
    <row r="114" spans="1:7">
      <c r="A114" s="1">
        <v>1</v>
      </c>
      <c r="B114" s="1">
        <v>3</v>
      </c>
      <c r="C114" s="18"/>
      <c r="D114" s="1"/>
      <c r="E114" s="14"/>
      <c r="F114" s="2">
        <v>3</v>
      </c>
      <c r="G114" s="14">
        <f>E114*F114</f>
        <v>0</v>
      </c>
    </row>
    <row r="115" spans="1:7">
      <c r="A115" s="1">
        <v>2</v>
      </c>
      <c r="B115" s="1">
        <v>10</v>
      </c>
      <c r="C115" s="18"/>
      <c r="D115" s="1"/>
      <c r="E115" s="14"/>
      <c r="F115" s="2">
        <v>5</v>
      </c>
      <c r="G115" s="14">
        <f t="shared" ref="G115:G123" si="7">E115*F115</f>
        <v>0</v>
      </c>
    </row>
    <row r="116" spans="1:7">
      <c r="A116" s="1">
        <v>3</v>
      </c>
      <c r="B116" s="1">
        <v>7</v>
      </c>
      <c r="C116" s="18"/>
      <c r="D116" s="1"/>
      <c r="E116" s="14"/>
      <c r="F116" s="2">
        <v>2</v>
      </c>
      <c r="G116" s="14">
        <f t="shared" si="7"/>
        <v>0</v>
      </c>
    </row>
    <row r="117" spans="1:7">
      <c r="A117" s="1">
        <v>4</v>
      </c>
      <c r="B117" s="1">
        <v>8</v>
      </c>
      <c r="C117" s="18"/>
      <c r="D117" s="1"/>
      <c r="E117" s="14"/>
      <c r="F117" s="2">
        <v>3</v>
      </c>
      <c r="G117" s="14">
        <f t="shared" si="7"/>
        <v>0</v>
      </c>
    </row>
    <row r="118" spans="1:7">
      <c r="A118" s="1">
        <v>5</v>
      </c>
      <c r="B118" s="1">
        <v>13</v>
      </c>
      <c r="C118" s="18"/>
      <c r="D118" s="1"/>
      <c r="E118" s="14"/>
      <c r="F118" s="2">
        <v>4</v>
      </c>
      <c r="G118" s="14">
        <f t="shared" si="7"/>
        <v>0</v>
      </c>
    </row>
    <row r="119" spans="1:7">
      <c r="A119" s="1">
        <v>6</v>
      </c>
      <c r="B119" s="1">
        <v>14</v>
      </c>
      <c r="C119" s="18"/>
      <c r="D119" s="1"/>
      <c r="E119" s="14"/>
      <c r="F119" s="2">
        <v>1</v>
      </c>
      <c r="G119" s="14">
        <f t="shared" si="7"/>
        <v>0</v>
      </c>
    </row>
    <row r="120" spans="1:7">
      <c r="A120" s="1">
        <v>7</v>
      </c>
      <c r="B120" s="1">
        <v>4</v>
      </c>
      <c r="C120" s="18"/>
      <c r="D120" s="1"/>
      <c r="E120" s="14"/>
      <c r="F120" s="2">
        <v>1</v>
      </c>
      <c r="G120" s="14">
        <f t="shared" si="7"/>
        <v>0</v>
      </c>
    </row>
    <row r="121" spans="1:7">
      <c r="A121" s="1">
        <v>8</v>
      </c>
      <c r="B121" s="1">
        <v>2</v>
      </c>
      <c r="C121" s="18"/>
      <c r="D121" s="1"/>
      <c r="E121" s="14"/>
      <c r="F121" s="2">
        <v>1</v>
      </c>
      <c r="G121" s="14">
        <f t="shared" si="7"/>
        <v>0</v>
      </c>
    </row>
    <row r="122" spans="1:7">
      <c r="A122" s="1">
        <v>9</v>
      </c>
      <c r="B122" s="1">
        <v>24</v>
      </c>
      <c r="C122" s="18"/>
      <c r="D122" s="1"/>
      <c r="E122" s="14"/>
      <c r="F122" s="2">
        <v>1</v>
      </c>
      <c r="G122" s="14">
        <f t="shared" si="7"/>
        <v>0</v>
      </c>
    </row>
    <row r="123" spans="1:7">
      <c r="A123" s="1">
        <v>10</v>
      </c>
      <c r="B123" s="1">
        <v>9</v>
      </c>
      <c r="C123" s="18"/>
      <c r="D123" s="19"/>
      <c r="E123" s="20"/>
      <c r="F123" s="21">
        <v>4</v>
      </c>
      <c r="G123" s="20">
        <f t="shared" si="7"/>
        <v>0</v>
      </c>
    </row>
    <row r="124" spans="1:7" ht="15.75">
      <c r="B124" s="13"/>
      <c r="C124" s="13"/>
      <c r="D124" s="33" t="s">
        <v>47</v>
      </c>
      <c r="E124" s="34"/>
      <c r="F124" s="34"/>
      <c r="G124" s="25">
        <f>SUM(G114:G123)</f>
        <v>0</v>
      </c>
    </row>
    <row r="126" spans="1:7" ht="15.75">
      <c r="C126" s="23" t="s">
        <v>64</v>
      </c>
      <c r="D126" s="12">
        <f>A123</f>
        <v>10</v>
      </c>
    </row>
    <row r="127" spans="1:7" ht="15.75">
      <c r="C127" s="23" t="s">
        <v>65</v>
      </c>
      <c r="D127" s="24">
        <f>G124</f>
        <v>0</v>
      </c>
    </row>
    <row r="128" spans="1:7">
      <c r="C128" s="22"/>
    </row>
    <row r="129" spans="5:5">
      <c r="E129" t="s">
        <v>66</v>
      </c>
    </row>
  </sheetData>
  <mergeCells count="10">
    <mergeCell ref="C86:E86"/>
    <mergeCell ref="D99:F99"/>
    <mergeCell ref="C111:E111"/>
    <mergeCell ref="D124:F124"/>
    <mergeCell ref="C4:E4"/>
    <mergeCell ref="D17:F17"/>
    <mergeCell ref="C33:E33"/>
    <mergeCell ref="D46:F46"/>
    <mergeCell ref="C60:E60"/>
    <mergeCell ref="D73:F73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77" orientation="portrait" verticalDpi="0" r:id="rId1"/>
  <rowBreaks count="1" manualBreakCount="1">
    <brk id="79" max="11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4:L132"/>
  <sheetViews>
    <sheetView topLeftCell="A16" workbookViewId="0">
      <selection activeCell="J48" sqref="J48"/>
    </sheetView>
  </sheetViews>
  <sheetFormatPr defaultRowHeight="15"/>
  <cols>
    <col min="1" max="1" width="6" customWidth="1"/>
    <col min="2" max="2" width="6.85546875" customWidth="1"/>
    <col min="3" max="3" width="50.5703125" customWidth="1"/>
    <col min="4" max="4" width="13.7109375" customWidth="1"/>
    <col min="5" max="5" width="12.7109375" bestFit="1" customWidth="1"/>
    <col min="6" max="6" width="9.42578125" bestFit="1" customWidth="1"/>
    <col min="7" max="7" width="13.42578125" customWidth="1"/>
    <col min="9" max="9" width="5.42578125" customWidth="1"/>
    <col min="10" max="10" width="83.140625" customWidth="1"/>
    <col min="11" max="11" width="11.85546875" customWidth="1"/>
    <col min="12" max="12" width="10.85546875" customWidth="1"/>
  </cols>
  <sheetData>
    <row r="4" spans="1:12" ht="15.75">
      <c r="A4" s="17" t="s">
        <v>68</v>
      </c>
      <c r="B4" s="17"/>
      <c r="C4" s="17" t="s">
        <v>69</v>
      </c>
      <c r="D4" s="17"/>
    </row>
    <row r="5" spans="1:12" ht="15.75">
      <c r="A5" s="17"/>
      <c r="B5" s="17"/>
      <c r="C5" s="17" t="s">
        <v>70</v>
      </c>
      <c r="D5" s="17"/>
    </row>
    <row r="6" spans="1:12" ht="30">
      <c r="I6" s="11" t="s">
        <v>38</v>
      </c>
      <c r="J6" s="11" t="s">
        <v>39</v>
      </c>
      <c r="K6" s="11" t="s">
        <v>41</v>
      </c>
      <c r="L6" s="11" t="s">
        <v>40</v>
      </c>
    </row>
    <row r="7" spans="1:12" ht="18.75" customHeight="1">
      <c r="C7" s="32" t="s">
        <v>67</v>
      </c>
      <c r="D7" s="32"/>
      <c r="E7" s="32"/>
      <c r="I7" s="2">
        <v>1</v>
      </c>
      <c r="J7" s="6" t="s">
        <v>19</v>
      </c>
      <c r="K7" s="7" t="s">
        <v>20</v>
      </c>
      <c r="L7" s="6" t="s">
        <v>21</v>
      </c>
    </row>
    <row r="8" spans="1:12" ht="15" customHeight="1">
      <c r="I8" s="2">
        <v>2</v>
      </c>
      <c r="J8" s="6" t="s">
        <v>22</v>
      </c>
      <c r="K8" s="7" t="s">
        <v>20</v>
      </c>
      <c r="L8" s="6" t="s">
        <v>23</v>
      </c>
    </row>
    <row r="9" spans="1:12" ht="38.25" customHeight="1">
      <c r="A9" s="15" t="s">
        <v>44</v>
      </c>
      <c r="B9" s="15" t="s">
        <v>38</v>
      </c>
      <c r="C9" s="15" t="s">
        <v>39</v>
      </c>
      <c r="D9" s="16" t="s">
        <v>41</v>
      </c>
      <c r="E9" s="15" t="s">
        <v>40</v>
      </c>
      <c r="F9" s="16" t="s">
        <v>46</v>
      </c>
      <c r="G9" s="16" t="s">
        <v>45</v>
      </c>
      <c r="I9" s="2">
        <v>3</v>
      </c>
      <c r="J9" s="6" t="s">
        <v>24</v>
      </c>
      <c r="K9" s="7" t="s">
        <v>25</v>
      </c>
      <c r="L9" s="8">
        <v>110</v>
      </c>
    </row>
    <row r="10" spans="1:12" ht="15" customHeight="1">
      <c r="A10" s="1">
        <v>1</v>
      </c>
      <c r="B10" s="1">
        <v>2</v>
      </c>
      <c r="C10" s="18" t="str">
        <f t="shared" ref="C10:C19" si="0">VLOOKUP(B10,$I$7:$J$37,2)</f>
        <v>РЕМОНТ, устранение обрыва, КЗ в электропроводке</v>
      </c>
      <c r="D10" s="1" t="str">
        <f t="shared" ref="D10:D19" si="1">VLOOKUP(B10,$I$7:$K$37,3)</f>
        <v>---</v>
      </c>
      <c r="E10" s="14">
        <v>600</v>
      </c>
      <c r="F10" s="2">
        <v>2</v>
      </c>
      <c r="G10" s="14">
        <f>E10*F10</f>
        <v>1200</v>
      </c>
      <c r="I10" s="2">
        <v>4</v>
      </c>
      <c r="J10" s="6" t="s">
        <v>43</v>
      </c>
      <c r="K10" s="7" t="s">
        <v>26</v>
      </c>
      <c r="L10" s="6">
        <v>300</v>
      </c>
    </row>
    <row r="11" spans="1:12" ht="15" customHeight="1">
      <c r="A11" s="1">
        <v>2</v>
      </c>
      <c r="B11" s="1">
        <v>9</v>
      </c>
      <c r="C11" s="18" t="str">
        <f t="shared" si="0"/>
        <v>ИЗГОТОВЛЕНИЕ (ШТРОБЛЕНИЕ) отверстия под точку электрическую - бетонная стена</v>
      </c>
      <c r="D11" s="1" t="str">
        <f t="shared" si="1"/>
        <v>шт.</v>
      </c>
      <c r="E11" s="14">
        <f t="shared" ref="E11:E19" si="2">VLOOKUP(B11,$I$7:$L$37,4)</f>
        <v>300</v>
      </c>
      <c r="F11" s="2">
        <v>1</v>
      </c>
      <c r="G11" s="14">
        <f t="shared" ref="G11:G19" si="3">E11*F11</f>
        <v>300</v>
      </c>
      <c r="I11" s="2"/>
      <c r="J11" s="9" t="s">
        <v>27</v>
      </c>
      <c r="K11" s="6"/>
      <c r="L11" s="6"/>
    </row>
    <row r="12" spans="1:12" ht="15" customHeight="1">
      <c r="A12" s="1">
        <v>3</v>
      </c>
      <c r="B12" s="1">
        <v>12</v>
      </c>
      <c r="C12" s="18" t="str">
        <f t="shared" si="0"/>
        <v>Прокладка КАБЕЛЯ - открытая (без крепления)</v>
      </c>
      <c r="D12" s="1" t="str">
        <f t="shared" si="1"/>
        <v>м</v>
      </c>
      <c r="E12" s="14">
        <f t="shared" si="2"/>
        <v>20</v>
      </c>
      <c r="F12" s="2">
        <v>4</v>
      </c>
      <c r="G12" s="14">
        <f t="shared" si="3"/>
        <v>80</v>
      </c>
      <c r="I12" s="2">
        <v>5</v>
      </c>
      <c r="J12" s="6" t="s">
        <v>48</v>
      </c>
      <c r="K12" s="7" t="s">
        <v>26</v>
      </c>
      <c r="L12" s="8">
        <v>150</v>
      </c>
    </row>
    <row r="13" spans="1:12" ht="15" customHeight="1">
      <c r="A13" s="1">
        <v>4</v>
      </c>
      <c r="B13" s="1">
        <v>18</v>
      </c>
      <c r="C13" s="18" t="str">
        <f t="shared" si="0"/>
        <v>Монтаж розетки под ЭЛЕКТРОПЛИТУ</v>
      </c>
      <c r="D13" s="1" t="str">
        <f t="shared" si="1"/>
        <v>шт.</v>
      </c>
      <c r="E13" s="14">
        <f t="shared" si="2"/>
        <v>300</v>
      </c>
      <c r="F13" s="2">
        <v>3</v>
      </c>
      <c r="G13" s="14">
        <f t="shared" si="3"/>
        <v>900</v>
      </c>
      <c r="I13" s="2">
        <v>6</v>
      </c>
      <c r="J13" s="6" t="s">
        <v>49</v>
      </c>
      <c r="K13" s="7" t="s">
        <v>26</v>
      </c>
      <c r="L13" s="8">
        <v>100</v>
      </c>
    </row>
    <row r="14" spans="1:12" ht="15" customHeight="1">
      <c r="A14" s="1">
        <v>5</v>
      </c>
      <c r="B14" s="1">
        <v>20</v>
      </c>
      <c r="C14" s="18" t="str">
        <f t="shared" si="0"/>
        <v>Монтаж ВЫКЛЮЧАТЕЛЯ СИЛОВОГО (пакетного)</v>
      </c>
      <c r="D14" s="1" t="str">
        <f t="shared" si="1"/>
        <v>шт.</v>
      </c>
      <c r="E14" s="14">
        <f t="shared" si="2"/>
        <v>660</v>
      </c>
      <c r="F14" s="2">
        <v>4</v>
      </c>
      <c r="G14" s="14">
        <f t="shared" si="3"/>
        <v>2640</v>
      </c>
      <c r="I14" s="2"/>
      <c r="J14" s="9" t="s">
        <v>28</v>
      </c>
      <c r="K14" s="6"/>
      <c r="L14" s="6"/>
    </row>
    <row r="15" spans="1:12" ht="15" customHeight="1">
      <c r="A15" s="1">
        <v>6</v>
      </c>
      <c r="B15" s="1">
        <v>23</v>
      </c>
      <c r="C15" s="18" t="str">
        <f t="shared" si="0"/>
        <v>Монтаж ВЫКЛЮЧАТЕЛЯ АВТОМАТИЧЕСКОГО (АВТОМАТА) - трёхфазный</v>
      </c>
      <c r="D15" s="1" t="str">
        <f t="shared" si="1"/>
        <v>шт.</v>
      </c>
      <c r="E15" s="14">
        <f t="shared" si="2"/>
        <v>300</v>
      </c>
      <c r="F15" s="2">
        <v>1</v>
      </c>
      <c r="G15" s="14">
        <f t="shared" si="3"/>
        <v>300</v>
      </c>
      <c r="I15" s="2">
        <v>7</v>
      </c>
      <c r="J15" s="6" t="s">
        <v>50</v>
      </c>
      <c r="K15" s="7" t="s">
        <v>26</v>
      </c>
      <c r="L15" s="8">
        <v>150</v>
      </c>
    </row>
    <row r="16" spans="1:12" ht="15" customHeight="1">
      <c r="A16" s="1">
        <v>7</v>
      </c>
      <c r="B16" s="1">
        <v>24</v>
      </c>
      <c r="C16" s="18" t="str">
        <f t="shared" si="0"/>
        <v>Монтаж ПРИБОРА УЧЕТА (счетчика) электроэнергии</v>
      </c>
      <c r="D16" s="1" t="str">
        <f t="shared" si="1"/>
        <v>шт.</v>
      </c>
      <c r="E16" s="14">
        <f t="shared" si="2"/>
        <v>700</v>
      </c>
      <c r="F16" s="2">
        <v>5</v>
      </c>
      <c r="G16" s="14">
        <f t="shared" si="3"/>
        <v>3500</v>
      </c>
      <c r="I16" s="2">
        <v>8</v>
      </c>
      <c r="J16" s="6" t="s">
        <v>51</v>
      </c>
      <c r="K16" s="7" t="s">
        <v>26</v>
      </c>
      <c r="L16" s="8">
        <v>100</v>
      </c>
    </row>
    <row r="17" spans="1:12" ht="15" customHeight="1">
      <c r="A17" s="1">
        <v>8</v>
      </c>
      <c r="B17" s="1">
        <v>5</v>
      </c>
      <c r="C17" s="18" t="str">
        <f t="shared" si="0"/>
        <v>Установка РОЗЕТКИ телефонной (RJ11) - накладной</v>
      </c>
      <c r="D17" s="1" t="str">
        <f t="shared" si="1"/>
        <v>шт.</v>
      </c>
      <c r="E17" s="14">
        <f t="shared" si="2"/>
        <v>150</v>
      </c>
      <c r="F17" s="2">
        <v>7</v>
      </c>
      <c r="G17" s="14">
        <f t="shared" si="3"/>
        <v>1050</v>
      </c>
      <c r="I17" s="2"/>
      <c r="J17" s="9" t="s">
        <v>29</v>
      </c>
      <c r="K17" s="6"/>
      <c r="L17" s="6"/>
    </row>
    <row r="18" spans="1:12" ht="15" customHeight="1">
      <c r="A18" s="1">
        <v>9</v>
      </c>
      <c r="B18" s="1">
        <v>6</v>
      </c>
      <c r="C18" s="18" t="str">
        <f t="shared" si="0"/>
        <v>Установка РОЗЕТКИ телефонной (RJ11)- внутренней (на готовое установочное место)</v>
      </c>
      <c r="D18" s="1" t="str">
        <f t="shared" si="1"/>
        <v>шт.</v>
      </c>
      <c r="E18" s="14">
        <f t="shared" si="2"/>
        <v>100</v>
      </c>
      <c r="F18" s="2">
        <v>12</v>
      </c>
      <c r="G18" s="14">
        <f t="shared" si="3"/>
        <v>1200</v>
      </c>
      <c r="I18" s="2">
        <v>9</v>
      </c>
      <c r="J18" s="6" t="s">
        <v>52</v>
      </c>
      <c r="K18" s="7" t="s">
        <v>26</v>
      </c>
      <c r="L18" s="8">
        <v>300</v>
      </c>
    </row>
    <row r="19" spans="1:12" ht="15" customHeight="1">
      <c r="A19" s="1">
        <v>10</v>
      </c>
      <c r="B19" s="1">
        <v>5</v>
      </c>
      <c r="C19" s="18" t="str">
        <f t="shared" si="0"/>
        <v>Установка РОЗЕТКИ телефонной (RJ11) - накладной</v>
      </c>
      <c r="D19" s="19" t="str">
        <f t="shared" si="1"/>
        <v>шт.</v>
      </c>
      <c r="E19" s="20">
        <f t="shared" si="2"/>
        <v>150</v>
      </c>
      <c r="F19" s="21">
        <v>4</v>
      </c>
      <c r="G19" s="20">
        <f t="shared" si="3"/>
        <v>600</v>
      </c>
      <c r="I19" s="2">
        <v>10</v>
      </c>
      <c r="J19" s="6" t="s">
        <v>53</v>
      </c>
      <c r="K19" s="7" t="s">
        <v>26</v>
      </c>
      <c r="L19" s="8">
        <v>200</v>
      </c>
    </row>
    <row r="20" spans="1:12" ht="15" customHeight="1">
      <c r="B20" s="13"/>
      <c r="C20" s="13"/>
      <c r="D20" s="33" t="s">
        <v>47</v>
      </c>
      <c r="E20" s="34"/>
      <c r="F20" s="34"/>
      <c r="G20" s="25">
        <f>SUM(G10:G19)</f>
        <v>11770</v>
      </c>
      <c r="I20" s="2"/>
      <c r="J20" s="9" t="s">
        <v>31</v>
      </c>
      <c r="K20" s="6"/>
      <c r="L20" s="6"/>
    </row>
    <row r="21" spans="1:12" ht="15" customHeight="1">
      <c r="I21" s="2">
        <v>12</v>
      </c>
      <c r="J21" s="6" t="s">
        <v>54</v>
      </c>
      <c r="K21" s="7" t="s">
        <v>30</v>
      </c>
      <c r="L21" s="8">
        <v>20</v>
      </c>
    </row>
    <row r="22" spans="1:12" ht="15" customHeight="1">
      <c r="C22" s="23" t="s">
        <v>64</v>
      </c>
      <c r="D22" s="12">
        <f>A19</f>
        <v>10</v>
      </c>
      <c r="I22" s="2">
        <v>13</v>
      </c>
      <c r="J22" s="6" t="s">
        <v>55</v>
      </c>
      <c r="K22" s="7" t="s">
        <v>30</v>
      </c>
      <c r="L22" s="8">
        <v>70</v>
      </c>
    </row>
    <row r="23" spans="1:12" ht="15" customHeight="1">
      <c r="C23" s="23" t="s">
        <v>65</v>
      </c>
      <c r="D23" s="24">
        <f>G20</f>
        <v>11770</v>
      </c>
      <c r="I23" s="2">
        <v>14</v>
      </c>
      <c r="J23" s="6" t="s">
        <v>56</v>
      </c>
      <c r="K23" s="7" t="s">
        <v>30</v>
      </c>
      <c r="L23" s="8">
        <v>88</v>
      </c>
    </row>
    <row r="24" spans="1:12" ht="15" customHeight="1">
      <c r="C24" s="22"/>
      <c r="I24" s="2">
        <v>15</v>
      </c>
      <c r="J24" s="6" t="s">
        <v>57</v>
      </c>
      <c r="K24" s="7" t="s">
        <v>30</v>
      </c>
      <c r="L24" s="8">
        <v>150</v>
      </c>
    </row>
    <row r="25" spans="1:12" ht="15.75" customHeight="1">
      <c r="E25" t="s">
        <v>66</v>
      </c>
      <c r="I25" s="2"/>
      <c r="J25" s="9" t="s">
        <v>63</v>
      </c>
      <c r="K25" s="6"/>
      <c r="L25" s="6"/>
    </row>
    <row r="26" spans="1:12" ht="15" customHeight="1">
      <c r="I26" s="2">
        <v>16</v>
      </c>
      <c r="J26" s="6" t="s">
        <v>59</v>
      </c>
      <c r="K26" s="7" t="s">
        <v>30</v>
      </c>
      <c r="L26" s="8">
        <v>400</v>
      </c>
    </row>
    <row r="27" spans="1:12" ht="15" customHeight="1">
      <c r="I27" s="2">
        <v>17</v>
      </c>
      <c r="J27" s="6" t="s">
        <v>58</v>
      </c>
      <c r="K27" s="7" t="s">
        <v>30</v>
      </c>
      <c r="L27" s="8">
        <v>200</v>
      </c>
    </row>
    <row r="28" spans="1:12" ht="15" customHeight="1">
      <c r="I28" s="2">
        <v>18</v>
      </c>
      <c r="J28" s="6" t="s">
        <v>42</v>
      </c>
      <c r="K28" s="7" t="s">
        <v>26</v>
      </c>
      <c r="L28" s="8">
        <v>300</v>
      </c>
    </row>
    <row r="29" spans="1:12" ht="15" customHeight="1">
      <c r="I29" s="2">
        <v>19</v>
      </c>
      <c r="J29" s="6" t="s">
        <v>32</v>
      </c>
      <c r="K29" s="7" t="s">
        <v>26</v>
      </c>
      <c r="L29" s="8">
        <v>300</v>
      </c>
    </row>
    <row r="30" spans="1:12" ht="15" customHeight="1">
      <c r="I30" s="2">
        <v>20</v>
      </c>
      <c r="J30" s="6" t="s">
        <v>33</v>
      </c>
      <c r="K30" s="7" t="s">
        <v>26</v>
      </c>
      <c r="L30" s="8">
        <v>660</v>
      </c>
    </row>
    <row r="31" spans="1:12" ht="54" customHeight="1">
      <c r="A31" s="4" t="s">
        <v>71</v>
      </c>
      <c r="B31" s="4"/>
      <c r="I31" s="2"/>
      <c r="J31" s="9" t="s">
        <v>34</v>
      </c>
      <c r="K31" s="6"/>
      <c r="L31" s="6"/>
    </row>
    <row r="32" spans="1:12" ht="15" customHeight="1">
      <c r="I32" s="2">
        <v>21</v>
      </c>
      <c r="J32" s="6" t="s">
        <v>60</v>
      </c>
      <c r="K32" s="7" t="s">
        <v>26</v>
      </c>
      <c r="L32" s="8">
        <v>200</v>
      </c>
    </row>
    <row r="33" spans="1:12" ht="15" customHeight="1">
      <c r="A33" s="17" t="s">
        <v>68</v>
      </c>
      <c r="B33" s="17"/>
      <c r="C33" s="17" t="s">
        <v>69</v>
      </c>
      <c r="D33" s="17"/>
      <c r="I33" s="2">
        <v>22</v>
      </c>
      <c r="J33" s="6" t="s">
        <v>61</v>
      </c>
      <c r="K33" s="7" t="s">
        <v>26</v>
      </c>
      <c r="L33" s="8">
        <v>250</v>
      </c>
    </row>
    <row r="34" spans="1:12" ht="15" customHeight="1">
      <c r="A34" s="17"/>
      <c r="B34" s="17"/>
      <c r="C34" s="17" t="s">
        <v>70</v>
      </c>
      <c r="D34" s="17"/>
      <c r="I34" s="2">
        <v>23</v>
      </c>
      <c r="J34" s="6" t="s">
        <v>62</v>
      </c>
      <c r="K34" s="7" t="s">
        <v>26</v>
      </c>
      <c r="L34" s="8">
        <v>300</v>
      </c>
    </row>
    <row r="35" spans="1:12" ht="15" customHeight="1">
      <c r="I35" s="2">
        <v>24</v>
      </c>
      <c r="J35" s="6" t="s">
        <v>35</v>
      </c>
      <c r="K35" s="7" t="s">
        <v>26</v>
      </c>
      <c r="L35" s="8">
        <v>700</v>
      </c>
    </row>
    <row r="36" spans="1:12" ht="15" customHeight="1">
      <c r="C36" s="32" t="s">
        <v>67</v>
      </c>
      <c r="D36" s="32"/>
      <c r="E36" s="32"/>
      <c r="I36" s="2">
        <v>25</v>
      </c>
      <c r="J36" s="6" t="s">
        <v>36</v>
      </c>
      <c r="K36" s="7" t="s">
        <v>25</v>
      </c>
      <c r="L36" s="8">
        <v>700</v>
      </c>
    </row>
    <row r="37" spans="1:12" ht="15" customHeight="1">
      <c r="I37" s="2">
        <v>26</v>
      </c>
      <c r="J37" s="6" t="s">
        <v>37</v>
      </c>
      <c r="K37" s="7" t="s">
        <v>26</v>
      </c>
      <c r="L37" s="10">
        <v>3000</v>
      </c>
    </row>
    <row r="38" spans="1:12" ht="31.5">
      <c r="A38" s="15" t="s">
        <v>44</v>
      </c>
      <c r="B38" s="15" t="s">
        <v>38</v>
      </c>
      <c r="C38" s="15" t="s">
        <v>39</v>
      </c>
      <c r="D38" s="16" t="s">
        <v>41</v>
      </c>
      <c r="E38" s="15" t="s">
        <v>40</v>
      </c>
      <c r="F38" s="16" t="s">
        <v>46</v>
      </c>
      <c r="G38" s="16" t="s">
        <v>45</v>
      </c>
      <c r="J38" s="5"/>
      <c r="K38" s="5"/>
      <c r="L38" s="5"/>
    </row>
    <row r="39" spans="1:12" ht="30">
      <c r="A39" s="1">
        <v>1</v>
      </c>
      <c r="B39" s="1">
        <v>1</v>
      </c>
      <c r="C39" s="18" t="str">
        <f t="shared" ref="C39:C48" si="4">VLOOKUP(B39,$I$7:$J$37,2)</f>
        <v>ДИАГНОСТИКА электропроводки (поиск обрыва в электроцепи, устранение КЗ)</v>
      </c>
      <c r="D39" s="1" t="str">
        <f t="shared" ref="D39:D48" si="5">VLOOKUP(B39,$I$7:$K$37,3)</f>
        <v>---</v>
      </c>
      <c r="E39" s="14">
        <v>900</v>
      </c>
      <c r="F39" s="2">
        <v>3</v>
      </c>
      <c r="G39" s="14">
        <f>E39*F39</f>
        <v>2700</v>
      </c>
    </row>
    <row r="40" spans="1:12">
      <c r="A40" s="1">
        <v>2</v>
      </c>
      <c r="B40" s="1">
        <v>5</v>
      </c>
      <c r="C40" s="18" t="str">
        <f t="shared" si="4"/>
        <v>Установка РОЗЕТКИ телефонной (RJ11) - накладной</v>
      </c>
      <c r="D40" s="1" t="str">
        <f t="shared" si="5"/>
        <v>шт.</v>
      </c>
      <c r="E40" s="14">
        <f t="shared" ref="E40:E48" si="6">VLOOKUP(B40,$I$7:$L$37,4)</f>
        <v>150</v>
      </c>
      <c r="F40" s="2">
        <v>5</v>
      </c>
      <c r="G40" s="14">
        <f t="shared" ref="G40:G48" si="7">E40*F40</f>
        <v>750</v>
      </c>
    </row>
    <row r="41" spans="1:12" ht="30">
      <c r="A41" s="1">
        <v>3</v>
      </c>
      <c r="B41" s="1">
        <v>7</v>
      </c>
      <c r="C41" s="18" t="str">
        <f t="shared" si="4"/>
        <v>Установка РОЗЕТКИ компьютерной (RJ45) - накладной</v>
      </c>
      <c r="D41" s="1" t="str">
        <f t="shared" si="5"/>
        <v>шт.</v>
      </c>
      <c r="E41" s="14">
        <f t="shared" si="6"/>
        <v>150</v>
      </c>
      <c r="F41" s="2">
        <v>2</v>
      </c>
      <c r="G41" s="14">
        <f t="shared" si="7"/>
        <v>300</v>
      </c>
    </row>
    <row r="42" spans="1:12">
      <c r="A42" s="1">
        <v>4</v>
      </c>
      <c r="B42" s="1">
        <v>15</v>
      </c>
      <c r="C42" s="18" t="str">
        <f t="shared" si="4"/>
        <v>Прокладка КАБЕЛЯ - в плите перекрытия (скрытая)</v>
      </c>
      <c r="D42" s="1" t="str">
        <f t="shared" si="5"/>
        <v>м</v>
      </c>
      <c r="E42" s="14">
        <f t="shared" si="6"/>
        <v>150</v>
      </c>
      <c r="F42" s="2">
        <v>3</v>
      </c>
      <c r="G42" s="14">
        <f t="shared" si="7"/>
        <v>450</v>
      </c>
    </row>
    <row r="43" spans="1:12" ht="30">
      <c r="A43" s="1">
        <v>5</v>
      </c>
      <c r="B43" s="1">
        <v>21</v>
      </c>
      <c r="C43" s="18" t="str">
        <f t="shared" si="4"/>
        <v>Монтаж ВЫКЛЮЧАТЕЛЯ АВТОМАТИЧЕСКОГО (АВТОМАТА) - однофазный</v>
      </c>
      <c r="D43" s="1" t="str">
        <f t="shared" si="5"/>
        <v>шт.</v>
      </c>
      <c r="E43" s="14">
        <f t="shared" si="6"/>
        <v>200</v>
      </c>
      <c r="F43" s="2">
        <v>4</v>
      </c>
      <c r="G43" s="14">
        <f t="shared" si="7"/>
        <v>800</v>
      </c>
    </row>
    <row r="44" spans="1:12" ht="30">
      <c r="A44" s="1">
        <v>6</v>
      </c>
      <c r="B44" s="1">
        <v>26</v>
      </c>
      <c r="C44" s="18" t="str">
        <f t="shared" si="4"/>
        <v>Монтаж и сборка щита распределительного электрического (включая счетчик)</v>
      </c>
      <c r="D44" s="1" t="str">
        <f t="shared" si="5"/>
        <v>шт.</v>
      </c>
      <c r="E44" s="14">
        <f t="shared" si="6"/>
        <v>3000</v>
      </c>
      <c r="F44" s="2">
        <v>1</v>
      </c>
      <c r="G44" s="14">
        <f t="shared" si="7"/>
        <v>3000</v>
      </c>
    </row>
    <row r="45" spans="1:12">
      <c r="A45" s="1">
        <v>7</v>
      </c>
      <c r="B45" s="1">
        <v>20</v>
      </c>
      <c r="C45" s="18" t="str">
        <f t="shared" si="4"/>
        <v>Монтаж ВЫКЛЮЧАТЕЛЯ СИЛОВОГО (пакетного)</v>
      </c>
      <c r="D45" s="1" t="str">
        <f t="shared" si="5"/>
        <v>шт.</v>
      </c>
      <c r="E45" s="14">
        <f t="shared" si="6"/>
        <v>660</v>
      </c>
      <c r="F45" s="2">
        <v>1</v>
      </c>
      <c r="G45" s="14">
        <f t="shared" si="7"/>
        <v>660</v>
      </c>
    </row>
    <row r="46" spans="1:12" ht="30">
      <c r="A46" s="1">
        <v>8</v>
      </c>
      <c r="B46" s="1">
        <v>4</v>
      </c>
      <c r="C46" s="18" t="str">
        <f t="shared" si="4"/>
        <v>Установка СВЕТИЛЬНИКА (с подключением, без сборки)</v>
      </c>
      <c r="D46" s="1" t="str">
        <f t="shared" si="5"/>
        <v>шт.</v>
      </c>
      <c r="E46" s="14">
        <f t="shared" si="6"/>
        <v>300</v>
      </c>
      <c r="F46" s="2">
        <v>1</v>
      </c>
      <c r="G46" s="14">
        <f t="shared" si="7"/>
        <v>300</v>
      </c>
    </row>
    <row r="47" spans="1:12" ht="30">
      <c r="A47" s="1">
        <v>9</v>
      </c>
      <c r="B47" s="1">
        <v>6</v>
      </c>
      <c r="C47" s="18" t="str">
        <f t="shared" si="4"/>
        <v>Установка РОЗЕТКИ телефонной (RJ11)- внутренней (на готовое установочное место)</v>
      </c>
      <c r="D47" s="1" t="str">
        <f t="shared" si="5"/>
        <v>шт.</v>
      </c>
      <c r="E47" s="14">
        <f t="shared" si="6"/>
        <v>100</v>
      </c>
      <c r="F47" s="2">
        <v>1</v>
      </c>
      <c r="G47" s="14">
        <f t="shared" si="7"/>
        <v>100</v>
      </c>
    </row>
    <row r="48" spans="1:12" ht="30">
      <c r="A48" s="1">
        <v>10</v>
      </c>
      <c r="B48" s="1">
        <v>9</v>
      </c>
      <c r="C48" s="18" t="str">
        <f t="shared" si="4"/>
        <v>ИЗГОТОВЛЕНИЕ (ШТРОБЛЕНИЕ) отверстия под точку электрическую - бетонная стена</v>
      </c>
      <c r="D48" s="19" t="str">
        <f t="shared" si="5"/>
        <v>шт.</v>
      </c>
      <c r="E48" s="20">
        <f t="shared" si="6"/>
        <v>300</v>
      </c>
      <c r="F48" s="21">
        <v>4</v>
      </c>
      <c r="G48" s="20">
        <f t="shared" si="7"/>
        <v>1200</v>
      </c>
    </row>
    <row r="49" spans="1:7" ht="15.75">
      <c r="B49" s="13"/>
      <c r="C49" s="13"/>
      <c r="D49" s="33" t="s">
        <v>47</v>
      </c>
      <c r="E49" s="34"/>
      <c r="F49" s="34"/>
      <c r="G49" s="25">
        <f>SUM(G39:G48)</f>
        <v>10260</v>
      </c>
    </row>
    <row r="51" spans="1:7" ht="15.75">
      <c r="C51" s="23" t="s">
        <v>64</v>
      </c>
      <c r="D51" s="12">
        <f>A48</f>
        <v>10</v>
      </c>
    </row>
    <row r="52" spans="1:7" ht="15.75">
      <c r="C52" s="23" t="s">
        <v>65</v>
      </c>
      <c r="D52" s="24">
        <f>G49</f>
        <v>10260</v>
      </c>
    </row>
    <row r="53" spans="1:7">
      <c r="C53" s="22"/>
    </row>
    <row r="54" spans="1:7">
      <c r="E54" t="s">
        <v>66</v>
      </c>
    </row>
    <row r="58" spans="1:7">
      <c r="A58" s="4" t="s">
        <v>72</v>
      </c>
      <c r="B58" s="4"/>
    </row>
    <row r="60" spans="1:7" ht="15.75">
      <c r="A60" s="17" t="s">
        <v>68</v>
      </c>
      <c r="B60" s="17"/>
      <c r="C60" s="17" t="s">
        <v>69</v>
      </c>
      <c r="D60" s="17"/>
    </row>
    <row r="61" spans="1:7" ht="15.75">
      <c r="A61" s="17"/>
      <c r="B61" s="17"/>
      <c r="C61" s="17" t="s">
        <v>70</v>
      </c>
      <c r="D61" s="17"/>
    </row>
    <row r="63" spans="1:7" ht="18.75">
      <c r="C63" s="32" t="s">
        <v>67</v>
      </c>
      <c r="D63" s="32"/>
      <c r="E63" s="32"/>
    </row>
    <row r="65" spans="1:7" ht="31.5">
      <c r="A65" s="15" t="s">
        <v>44</v>
      </c>
      <c r="B65" s="15" t="s">
        <v>38</v>
      </c>
      <c r="C65" s="15" t="s">
        <v>39</v>
      </c>
      <c r="D65" s="16" t="s">
        <v>41</v>
      </c>
      <c r="E65" s="15" t="s">
        <v>40</v>
      </c>
      <c r="F65" s="16" t="s">
        <v>46</v>
      </c>
      <c r="G65" s="16" t="s">
        <v>45</v>
      </c>
    </row>
    <row r="66" spans="1:7">
      <c r="A66" s="1">
        <v>1</v>
      </c>
      <c r="B66" s="1">
        <v>3</v>
      </c>
      <c r="C66" s="18" t="str">
        <f t="shared" ref="C66:C75" si="8">VLOOKUP(B66,$I$7:$J$37,2)</f>
        <v>ПРОЗВОНКА кабеля между точками</v>
      </c>
      <c r="D66" s="1" t="str">
        <f t="shared" ref="D66:D75" si="9">VLOOKUP(B66,$I$7:$K$37,3)</f>
        <v>точка</v>
      </c>
      <c r="E66" s="14">
        <v>900</v>
      </c>
      <c r="F66" s="2">
        <v>3</v>
      </c>
      <c r="G66" s="14">
        <f>E66*F66</f>
        <v>2700</v>
      </c>
    </row>
    <row r="67" spans="1:7" ht="30">
      <c r="A67" s="1">
        <v>2</v>
      </c>
      <c r="B67" s="1">
        <v>4</v>
      </c>
      <c r="C67" s="18" t="str">
        <f t="shared" si="8"/>
        <v>Установка СВЕТИЛЬНИКА (с подключением, без сборки)</v>
      </c>
      <c r="D67" s="1" t="str">
        <f t="shared" si="9"/>
        <v>шт.</v>
      </c>
      <c r="E67" s="14">
        <f>VLOOKUP(B67,$I$7:$L$37,4)</f>
        <v>300</v>
      </c>
      <c r="F67" s="2">
        <v>5</v>
      </c>
      <c r="G67" s="14">
        <f t="shared" ref="G67:G75" si="10">E67*F67</f>
        <v>1500</v>
      </c>
    </row>
    <row r="68" spans="1:7" ht="30">
      <c r="A68" s="1">
        <v>3</v>
      </c>
      <c r="B68" s="1">
        <v>10</v>
      </c>
      <c r="C68" s="18" t="str">
        <f t="shared" si="8"/>
        <v>ИЗГОТОВЛЕНИЕ (ШТРОБЛЕНИЕ) отверстия под точку электрическую - кирпичная стена</v>
      </c>
      <c r="D68" s="1" t="str">
        <f t="shared" si="9"/>
        <v>шт.</v>
      </c>
      <c r="E68" s="14">
        <f>VLOOKUP(B68,$I$7:$L$37,4)</f>
        <v>200</v>
      </c>
      <c r="F68" s="2">
        <v>2</v>
      </c>
      <c r="G68" s="14">
        <f t="shared" si="10"/>
        <v>400</v>
      </c>
    </row>
    <row r="69" spans="1:7" ht="30">
      <c r="A69" s="1">
        <v>4</v>
      </c>
      <c r="B69" s="1">
        <v>11</v>
      </c>
      <c r="C69" s="18" t="str">
        <f t="shared" si="8"/>
        <v>ИЗГОТОВЛЕНИЕ (ШТРОБЛЕНИЕ) отверстия под точку электрическую - кирпичная стена</v>
      </c>
      <c r="D69" s="1" t="str">
        <f t="shared" si="9"/>
        <v>шт.</v>
      </c>
      <c r="E69" s="14">
        <f>VLOOKUP(B69,$I$7:$L$37,4)</f>
        <v>200</v>
      </c>
      <c r="F69" s="2">
        <v>3</v>
      </c>
      <c r="G69" s="14">
        <f t="shared" si="10"/>
        <v>600</v>
      </c>
    </row>
    <row r="70" spans="1:7">
      <c r="A70" s="1">
        <v>5</v>
      </c>
      <c r="B70" s="1">
        <v>2</v>
      </c>
      <c r="C70" s="18" t="str">
        <f t="shared" si="8"/>
        <v>РЕМОНТ, устранение обрыва, КЗ в электропроводке</v>
      </c>
      <c r="D70" s="1" t="str">
        <f t="shared" si="9"/>
        <v>---</v>
      </c>
      <c r="E70" s="14">
        <v>500</v>
      </c>
      <c r="F70" s="2">
        <v>4</v>
      </c>
      <c r="G70" s="14">
        <f t="shared" si="10"/>
        <v>2000</v>
      </c>
    </row>
    <row r="71" spans="1:7" ht="30">
      <c r="A71" s="1">
        <v>6</v>
      </c>
      <c r="B71" s="1">
        <v>25</v>
      </c>
      <c r="C71" s="18" t="str">
        <f t="shared" si="8"/>
        <v>Подключение КАБЕЛЯ электрического к главному щиту</v>
      </c>
      <c r="D71" s="1" t="str">
        <f t="shared" si="9"/>
        <v>точка</v>
      </c>
      <c r="E71" s="14">
        <f>VLOOKUP(B71,$I$7:$L$37,4)</f>
        <v>700</v>
      </c>
      <c r="F71" s="2">
        <v>1</v>
      </c>
      <c r="G71" s="14">
        <f t="shared" si="10"/>
        <v>700</v>
      </c>
    </row>
    <row r="72" spans="1:7">
      <c r="A72" s="1">
        <v>7</v>
      </c>
      <c r="B72" s="1">
        <v>20</v>
      </c>
      <c r="C72" s="18" t="str">
        <f t="shared" si="8"/>
        <v>Монтаж ВЫКЛЮЧАТЕЛЯ СИЛОВОГО (пакетного)</v>
      </c>
      <c r="D72" s="1" t="str">
        <f t="shared" si="9"/>
        <v>шт.</v>
      </c>
      <c r="E72" s="14">
        <f>VLOOKUP(B72,$I$7:$L$37,4)</f>
        <v>660</v>
      </c>
      <c r="F72" s="2">
        <v>1</v>
      </c>
      <c r="G72" s="14">
        <f t="shared" si="10"/>
        <v>660</v>
      </c>
    </row>
    <row r="73" spans="1:7">
      <c r="A73" s="1">
        <v>8</v>
      </c>
      <c r="B73" s="1">
        <v>18</v>
      </c>
      <c r="C73" s="18" t="str">
        <f t="shared" si="8"/>
        <v>Монтаж розетки под ЭЛЕКТРОПЛИТУ</v>
      </c>
      <c r="D73" s="1" t="str">
        <f t="shared" si="9"/>
        <v>шт.</v>
      </c>
      <c r="E73" s="14">
        <f>VLOOKUP(B73,$I$7:$L$37,4)</f>
        <v>300</v>
      </c>
      <c r="F73" s="2">
        <v>1</v>
      </c>
      <c r="G73" s="14">
        <f t="shared" si="10"/>
        <v>300</v>
      </c>
    </row>
    <row r="74" spans="1:7">
      <c r="A74" s="1">
        <v>9</v>
      </c>
      <c r="B74" s="1">
        <v>19</v>
      </c>
      <c r="C74" s="18" t="str">
        <f t="shared" si="8"/>
        <v>Монтаж ЗВОНКА электрического с подключением</v>
      </c>
      <c r="D74" s="1" t="str">
        <f t="shared" si="9"/>
        <v>шт.</v>
      </c>
      <c r="E74" s="14">
        <f>VLOOKUP(B74,$I$7:$L$37,4)</f>
        <v>300</v>
      </c>
      <c r="F74" s="2">
        <v>1</v>
      </c>
      <c r="G74" s="14">
        <f t="shared" si="10"/>
        <v>300</v>
      </c>
    </row>
    <row r="75" spans="1:7">
      <c r="A75" s="1">
        <v>10</v>
      </c>
      <c r="B75" s="1">
        <v>5</v>
      </c>
      <c r="C75" s="18" t="str">
        <f t="shared" si="8"/>
        <v>Установка РОЗЕТКИ телефонной (RJ11) - накладной</v>
      </c>
      <c r="D75" s="19" t="str">
        <f t="shared" si="9"/>
        <v>шт.</v>
      </c>
      <c r="E75" s="20">
        <f>VLOOKUP(B75,$I$7:$L$37,4)</f>
        <v>150</v>
      </c>
      <c r="F75" s="21">
        <v>4</v>
      </c>
      <c r="G75" s="20">
        <f t="shared" si="10"/>
        <v>600</v>
      </c>
    </row>
    <row r="76" spans="1:7" ht="15.75">
      <c r="B76" s="13"/>
      <c r="C76" s="13"/>
      <c r="D76" s="33" t="s">
        <v>47</v>
      </c>
      <c r="E76" s="34"/>
      <c r="F76" s="34"/>
      <c r="G76" s="25">
        <f>SUM(G66:G75)</f>
        <v>9760</v>
      </c>
    </row>
    <row r="78" spans="1:7" ht="15.75">
      <c r="C78" s="23" t="s">
        <v>64</v>
      </c>
      <c r="D78" s="12">
        <f>A75</f>
        <v>10</v>
      </c>
    </row>
    <row r="79" spans="1:7" ht="15.75">
      <c r="C79" s="23" t="s">
        <v>65</v>
      </c>
      <c r="D79" s="24">
        <f>G76</f>
        <v>9760</v>
      </c>
    </row>
    <row r="80" spans="1:7">
      <c r="C80" s="22"/>
    </row>
    <row r="81" spans="1:7">
      <c r="E81" t="s">
        <v>66</v>
      </c>
    </row>
    <row r="84" spans="1:7">
      <c r="A84" s="4" t="s">
        <v>73</v>
      </c>
      <c r="B84" s="4"/>
    </row>
    <row r="86" spans="1:7" ht="15.75">
      <c r="A86" s="17" t="s">
        <v>68</v>
      </c>
      <c r="B86" s="17"/>
      <c r="C86" s="17" t="s">
        <v>69</v>
      </c>
      <c r="D86" s="17"/>
    </row>
    <row r="87" spans="1:7" ht="15.75">
      <c r="A87" s="17"/>
      <c r="B87" s="17"/>
      <c r="C87" s="17" t="s">
        <v>70</v>
      </c>
      <c r="D87" s="17"/>
    </row>
    <row r="89" spans="1:7" ht="18.75">
      <c r="C89" s="32" t="s">
        <v>67</v>
      </c>
      <c r="D89" s="32"/>
      <c r="E89" s="32"/>
    </row>
    <row r="91" spans="1:7" ht="31.5">
      <c r="A91" s="15" t="s">
        <v>44</v>
      </c>
      <c r="B91" s="15" t="s">
        <v>38</v>
      </c>
      <c r="C91" s="15" t="s">
        <v>39</v>
      </c>
      <c r="D91" s="16" t="s">
        <v>41</v>
      </c>
      <c r="E91" s="15" t="s">
        <v>40</v>
      </c>
      <c r="F91" s="16" t="s">
        <v>46</v>
      </c>
      <c r="G91" s="16" t="s">
        <v>45</v>
      </c>
    </row>
    <row r="92" spans="1:7" ht="30">
      <c r="A92" s="1">
        <v>1</v>
      </c>
      <c r="B92" s="1">
        <v>4</v>
      </c>
      <c r="C92" s="18" t="str">
        <f t="shared" ref="C92:C101" si="11">VLOOKUP(B92,$I$7:$J$37,2)</f>
        <v>Установка СВЕТИЛЬНИКА (с подключением, без сборки)</v>
      </c>
      <c r="D92" s="1" t="str">
        <f t="shared" ref="D92:D101" si="12">VLOOKUP(B92,$I$7:$K$37,3)</f>
        <v>шт.</v>
      </c>
      <c r="E92" s="14">
        <v>900</v>
      </c>
      <c r="F92" s="2">
        <v>3</v>
      </c>
      <c r="G92" s="14">
        <f>E92*F92</f>
        <v>2700</v>
      </c>
    </row>
    <row r="93" spans="1:7">
      <c r="A93" s="1">
        <v>2</v>
      </c>
      <c r="B93" s="1">
        <v>5</v>
      </c>
      <c r="C93" s="18" t="str">
        <f t="shared" si="11"/>
        <v>Установка РОЗЕТКИ телефонной (RJ11) - накладной</v>
      </c>
      <c r="D93" s="1" t="str">
        <f t="shared" si="12"/>
        <v>шт.</v>
      </c>
      <c r="E93" s="14">
        <f>VLOOKUP(B93,$I$7:$L$37,4)</f>
        <v>150</v>
      </c>
      <c r="F93" s="2">
        <v>5</v>
      </c>
      <c r="G93" s="14">
        <f t="shared" ref="G93:G101" si="13">E93*F93</f>
        <v>750</v>
      </c>
    </row>
    <row r="94" spans="1:7">
      <c r="A94" s="1">
        <v>3</v>
      </c>
      <c r="B94" s="1">
        <v>12</v>
      </c>
      <c r="C94" s="18" t="str">
        <f t="shared" si="11"/>
        <v>Прокладка КАБЕЛЯ - открытая (без крепления)</v>
      </c>
      <c r="D94" s="1" t="str">
        <f t="shared" si="12"/>
        <v>м</v>
      </c>
      <c r="E94" s="14">
        <f>VLOOKUP(B94,$I$7:$L$37,4)</f>
        <v>20</v>
      </c>
      <c r="F94" s="2">
        <v>2</v>
      </c>
      <c r="G94" s="14">
        <f t="shared" si="13"/>
        <v>40</v>
      </c>
    </row>
    <row r="95" spans="1:7">
      <c r="A95" s="1">
        <v>4</v>
      </c>
      <c r="B95" s="1">
        <v>17</v>
      </c>
      <c r="C95" s="18" t="str">
        <f t="shared" si="11"/>
        <v>ШТРОБЛЕНИЕ СТЕНЫ под электропроводку - кирпич</v>
      </c>
      <c r="D95" s="1" t="str">
        <f t="shared" si="12"/>
        <v>м</v>
      </c>
      <c r="E95" s="14">
        <f>VLOOKUP(B95,$I$7:$L$37,4)</f>
        <v>200</v>
      </c>
      <c r="F95" s="2">
        <v>3</v>
      </c>
      <c r="G95" s="14">
        <f t="shared" si="13"/>
        <v>600</v>
      </c>
    </row>
    <row r="96" spans="1:7">
      <c r="A96" s="1">
        <v>5</v>
      </c>
      <c r="B96" s="1">
        <v>16</v>
      </c>
      <c r="C96" s="18" t="str">
        <f t="shared" si="11"/>
        <v>ШТРОБЛЕНИЕ СТЕНЫ под электропроводку - бетон</v>
      </c>
      <c r="D96" s="1" t="str">
        <f t="shared" si="12"/>
        <v>м</v>
      </c>
      <c r="E96" s="14">
        <v>500</v>
      </c>
      <c r="F96" s="2">
        <v>4</v>
      </c>
      <c r="G96" s="14">
        <f t="shared" si="13"/>
        <v>2000</v>
      </c>
    </row>
    <row r="97" spans="1:7" ht="30">
      <c r="A97" s="1">
        <v>6</v>
      </c>
      <c r="B97" s="1">
        <v>22</v>
      </c>
      <c r="C97" s="18" t="str">
        <f t="shared" si="11"/>
        <v>Монтаж ВЫКЛЮЧАТЕЛЯ АВТОМАТИЧЕСКОГО (АВТОМАТА)- двухфазный</v>
      </c>
      <c r="D97" s="1" t="str">
        <f t="shared" si="12"/>
        <v>шт.</v>
      </c>
      <c r="E97" s="14">
        <f>VLOOKUP(B97,$I$7:$L$37,4)</f>
        <v>250</v>
      </c>
      <c r="F97" s="2">
        <v>1</v>
      </c>
      <c r="G97" s="14">
        <f t="shared" si="13"/>
        <v>250</v>
      </c>
    </row>
    <row r="98" spans="1:7" ht="30">
      <c r="A98" s="1">
        <v>7</v>
      </c>
      <c r="B98" s="1">
        <v>1</v>
      </c>
      <c r="C98" s="18" t="str">
        <f t="shared" si="11"/>
        <v>ДИАГНОСТИКА электропроводки (поиск обрыва в электроцепи, устранение КЗ)</v>
      </c>
      <c r="D98" s="1" t="str">
        <f t="shared" si="12"/>
        <v>---</v>
      </c>
      <c r="E98" s="14">
        <v>900</v>
      </c>
      <c r="F98" s="2">
        <v>1</v>
      </c>
      <c r="G98" s="14">
        <f t="shared" si="13"/>
        <v>900</v>
      </c>
    </row>
    <row r="99" spans="1:7" ht="30">
      <c r="A99" s="1">
        <v>8</v>
      </c>
      <c r="B99" s="1">
        <v>25</v>
      </c>
      <c r="C99" s="18" t="str">
        <f t="shared" si="11"/>
        <v>Подключение КАБЕЛЯ электрического к главному щиту</v>
      </c>
      <c r="D99" s="1" t="str">
        <f t="shared" si="12"/>
        <v>точка</v>
      </c>
      <c r="E99" s="14">
        <f>VLOOKUP(B99,$I$7:$L$37,4)</f>
        <v>700</v>
      </c>
      <c r="F99" s="2">
        <v>1</v>
      </c>
      <c r="G99" s="14">
        <f t="shared" si="13"/>
        <v>700</v>
      </c>
    </row>
    <row r="100" spans="1:7" ht="30">
      <c r="A100" s="1">
        <v>9</v>
      </c>
      <c r="B100" s="1">
        <v>26</v>
      </c>
      <c r="C100" s="18" t="str">
        <f t="shared" si="11"/>
        <v>Монтаж и сборка щита распределительного электрического (включая счетчик)</v>
      </c>
      <c r="D100" s="1" t="str">
        <f t="shared" si="12"/>
        <v>шт.</v>
      </c>
      <c r="E100" s="14">
        <f>VLOOKUP(B100,$I$7:$L$37,4)</f>
        <v>3000</v>
      </c>
      <c r="F100" s="2">
        <v>1</v>
      </c>
      <c r="G100" s="14">
        <f t="shared" si="13"/>
        <v>3000</v>
      </c>
    </row>
    <row r="101" spans="1:7" ht="30">
      <c r="A101" s="1">
        <v>10</v>
      </c>
      <c r="B101" s="1">
        <v>6</v>
      </c>
      <c r="C101" s="18" t="str">
        <f t="shared" si="11"/>
        <v>Установка РОЗЕТКИ телефонной (RJ11)- внутренней (на готовое установочное место)</v>
      </c>
      <c r="D101" s="19" t="str">
        <f t="shared" si="12"/>
        <v>шт.</v>
      </c>
      <c r="E101" s="20">
        <f>VLOOKUP(B101,$I$7:$L$37,4)</f>
        <v>100</v>
      </c>
      <c r="F101" s="21">
        <v>4</v>
      </c>
      <c r="G101" s="20">
        <f t="shared" si="13"/>
        <v>400</v>
      </c>
    </row>
    <row r="102" spans="1:7" ht="15.75">
      <c r="B102" s="13"/>
      <c r="C102" s="13"/>
      <c r="D102" s="33" t="s">
        <v>47</v>
      </c>
      <c r="E102" s="34"/>
      <c r="F102" s="34"/>
      <c r="G102" s="25">
        <f>SUM(G92:G101)</f>
        <v>11340</v>
      </c>
    </row>
    <row r="104" spans="1:7" ht="15.75">
      <c r="C104" s="23" t="s">
        <v>64</v>
      </c>
      <c r="D104" s="12">
        <f>A101</f>
        <v>10</v>
      </c>
    </row>
    <row r="105" spans="1:7" ht="15.75">
      <c r="C105" s="23" t="s">
        <v>65</v>
      </c>
      <c r="D105" s="24">
        <f>G102</f>
        <v>11340</v>
      </c>
    </row>
    <row r="106" spans="1:7">
      <c r="C106" s="22"/>
    </row>
    <row r="107" spans="1:7">
      <c r="E107" t="s">
        <v>66</v>
      </c>
    </row>
    <row r="109" spans="1:7">
      <c r="A109" s="4" t="s">
        <v>74</v>
      </c>
      <c r="B109" s="4"/>
    </row>
    <row r="111" spans="1:7" ht="15.75">
      <c r="A111" s="17" t="s">
        <v>68</v>
      </c>
      <c r="B111" s="17"/>
      <c r="C111" s="17" t="s">
        <v>69</v>
      </c>
      <c r="D111" s="17"/>
    </row>
    <row r="112" spans="1:7" ht="15.75">
      <c r="A112" s="17"/>
      <c r="B112" s="17"/>
      <c r="C112" s="17" t="s">
        <v>70</v>
      </c>
      <c r="D112" s="17"/>
    </row>
    <row r="114" spans="1:7" ht="18.75">
      <c r="C114" s="32" t="s">
        <v>67</v>
      </c>
      <c r="D114" s="32"/>
      <c r="E114" s="32"/>
    </row>
    <row r="116" spans="1:7" ht="31.5">
      <c r="A116" s="15" t="s">
        <v>44</v>
      </c>
      <c r="B116" s="15" t="s">
        <v>38</v>
      </c>
      <c r="C116" s="15" t="s">
        <v>39</v>
      </c>
      <c r="D116" s="16" t="s">
        <v>41</v>
      </c>
      <c r="E116" s="15" t="s">
        <v>40</v>
      </c>
      <c r="F116" s="16" t="s">
        <v>46</v>
      </c>
      <c r="G116" s="16" t="s">
        <v>45</v>
      </c>
    </row>
    <row r="117" spans="1:7">
      <c r="A117" s="1">
        <v>1</v>
      </c>
      <c r="B117" s="1">
        <v>3</v>
      </c>
      <c r="C117" s="18" t="str">
        <f t="shared" ref="C117:C126" si="14">VLOOKUP(B117,$I$7:$J$37,2)</f>
        <v>ПРОЗВОНКА кабеля между точками</v>
      </c>
      <c r="D117" s="1" t="str">
        <f t="shared" ref="D117:D126" si="15">VLOOKUP(B117,$I$7:$K$37,3)</f>
        <v>точка</v>
      </c>
      <c r="E117" s="14">
        <v>900</v>
      </c>
      <c r="F117" s="2">
        <v>3</v>
      </c>
      <c r="G117" s="14">
        <f>E117*F117</f>
        <v>2700</v>
      </c>
    </row>
    <row r="118" spans="1:7" ht="30">
      <c r="A118" s="1">
        <v>2</v>
      </c>
      <c r="B118" s="1">
        <v>10</v>
      </c>
      <c r="C118" s="18" t="str">
        <f t="shared" si="14"/>
        <v>ИЗГОТОВЛЕНИЕ (ШТРОБЛЕНИЕ) отверстия под точку электрическую - кирпичная стена</v>
      </c>
      <c r="D118" s="1" t="str">
        <f t="shared" si="15"/>
        <v>шт.</v>
      </c>
      <c r="E118" s="14">
        <f>VLOOKUP(B118,$I$7:$L$37,4)</f>
        <v>200</v>
      </c>
      <c r="F118" s="2">
        <v>5</v>
      </c>
      <c r="G118" s="14">
        <f t="shared" ref="G118:G126" si="16">E118*F118</f>
        <v>1000</v>
      </c>
    </row>
    <row r="119" spans="1:7" ht="30">
      <c r="A119" s="1">
        <v>3</v>
      </c>
      <c r="B119" s="1">
        <v>7</v>
      </c>
      <c r="C119" s="18" t="str">
        <f t="shared" si="14"/>
        <v>Установка РОЗЕТКИ компьютерной (RJ45) - накладной</v>
      </c>
      <c r="D119" s="1" t="str">
        <f t="shared" si="15"/>
        <v>шт.</v>
      </c>
      <c r="E119" s="14">
        <f>VLOOKUP(B119,$I$7:$L$37,4)</f>
        <v>150</v>
      </c>
      <c r="F119" s="2">
        <v>2</v>
      </c>
      <c r="G119" s="14">
        <f t="shared" si="16"/>
        <v>300</v>
      </c>
    </row>
    <row r="120" spans="1:7" ht="30">
      <c r="A120" s="1">
        <v>4</v>
      </c>
      <c r="B120" s="1">
        <v>8</v>
      </c>
      <c r="C120" s="18" t="str">
        <f t="shared" si="14"/>
        <v>Установка РОЗЕТКИ компьютерной (RJ45) - внутренней (на готовое установочное место)</v>
      </c>
      <c r="D120" s="1" t="str">
        <f t="shared" si="15"/>
        <v>шт.</v>
      </c>
      <c r="E120" s="14">
        <f>VLOOKUP(B120,$I$7:$L$37,4)</f>
        <v>100</v>
      </c>
      <c r="F120" s="2">
        <v>3</v>
      </c>
      <c r="G120" s="14">
        <f t="shared" si="16"/>
        <v>300</v>
      </c>
    </row>
    <row r="121" spans="1:7" ht="30">
      <c r="A121" s="1">
        <v>5</v>
      </c>
      <c r="B121" s="1">
        <v>13</v>
      </c>
      <c r="C121" s="18" t="str">
        <f t="shared" si="14"/>
        <v>Прокладка КАБЕЛЯ - в коробе электрическом (кабель-канале)</v>
      </c>
      <c r="D121" s="1" t="str">
        <f t="shared" si="15"/>
        <v>м</v>
      </c>
      <c r="E121" s="14">
        <v>500</v>
      </c>
      <c r="F121" s="2">
        <v>4</v>
      </c>
      <c r="G121" s="14">
        <f t="shared" si="16"/>
        <v>2000</v>
      </c>
    </row>
    <row r="122" spans="1:7" ht="30">
      <c r="A122" s="1">
        <v>6</v>
      </c>
      <c r="B122" s="1">
        <v>14</v>
      </c>
      <c r="C122" s="18" t="str">
        <f t="shared" si="14"/>
        <v>Прокладка КАБЕЛЯ - в готовой штробе с заделкой гипсом</v>
      </c>
      <c r="D122" s="1" t="str">
        <f t="shared" si="15"/>
        <v>м</v>
      </c>
      <c r="E122" s="14">
        <f>VLOOKUP(B122,$I$7:$L$37,4)</f>
        <v>88</v>
      </c>
      <c r="F122" s="2">
        <v>1</v>
      </c>
      <c r="G122" s="14">
        <f t="shared" si="16"/>
        <v>88</v>
      </c>
    </row>
    <row r="123" spans="1:7" ht="30">
      <c r="A123" s="1">
        <v>7</v>
      </c>
      <c r="B123" s="1">
        <v>4</v>
      </c>
      <c r="C123" s="18" t="str">
        <f t="shared" si="14"/>
        <v>Установка СВЕТИЛЬНИКА (с подключением, без сборки)</v>
      </c>
      <c r="D123" s="1" t="str">
        <f t="shared" si="15"/>
        <v>шт.</v>
      </c>
      <c r="E123" s="14">
        <v>900</v>
      </c>
      <c r="F123" s="2">
        <v>1</v>
      </c>
      <c r="G123" s="14">
        <f t="shared" si="16"/>
        <v>900</v>
      </c>
    </row>
    <row r="124" spans="1:7">
      <c r="A124" s="1">
        <v>8</v>
      </c>
      <c r="B124" s="1">
        <v>2</v>
      </c>
      <c r="C124" s="18" t="str">
        <f t="shared" si="14"/>
        <v>РЕМОНТ, устранение обрыва, КЗ в электропроводке</v>
      </c>
      <c r="D124" s="1" t="str">
        <f t="shared" si="15"/>
        <v>---</v>
      </c>
      <c r="E124" s="14">
        <v>500</v>
      </c>
      <c r="F124" s="2">
        <v>1</v>
      </c>
      <c r="G124" s="14">
        <f t="shared" si="16"/>
        <v>500</v>
      </c>
    </row>
    <row r="125" spans="1:7">
      <c r="A125" s="1">
        <v>9</v>
      </c>
      <c r="B125" s="1">
        <v>24</v>
      </c>
      <c r="C125" s="18" t="str">
        <f t="shared" si="14"/>
        <v>Монтаж ПРИБОРА УЧЕТА (счетчика) электроэнергии</v>
      </c>
      <c r="D125" s="1" t="str">
        <f t="shared" si="15"/>
        <v>шт.</v>
      </c>
      <c r="E125" s="14">
        <f>VLOOKUP(B125,$I$7:$L$37,4)</f>
        <v>700</v>
      </c>
      <c r="F125" s="2">
        <v>1</v>
      </c>
      <c r="G125" s="14">
        <f t="shared" si="16"/>
        <v>700</v>
      </c>
    </row>
    <row r="126" spans="1:7" ht="30">
      <c r="A126" s="1">
        <v>10</v>
      </c>
      <c r="B126" s="1">
        <v>9</v>
      </c>
      <c r="C126" s="18" t="str">
        <f t="shared" si="14"/>
        <v>ИЗГОТОВЛЕНИЕ (ШТРОБЛЕНИЕ) отверстия под точку электрическую - бетонная стена</v>
      </c>
      <c r="D126" s="19" t="str">
        <f t="shared" si="15"/>
        <v>шт.</v>
      </c>
      <c r="E126" s="20">
        <f>VLOOKUP(B126,$I$7:$L$37,4)</f>
        <v>300</v>
      </c>
      <c r="F126" s="21">
        <v>4</v>
      </c>
      <c r="G126" s="20">
        <f t="shared" si="16"/>
        <v>1200</v>
      </c>
    </row>
    <row r="127" spans="1:7" ht="15.75">
      <c r="B127" s="13"/>
      <c r="C127" s="13"/>
      <c r="D127" s="33" t="s">
        <v>47</v>
      </c>
      <c r="E127" s="34"/>
      <c r="F127" s="34"/>
      <c r="G127" s="25">
        <f>SUM(G117:G126)</f>
        <v>9688</v>
      </c>
    </row>
    <row r="129" spans="3:5" ht="15.75">
      <c r="C129" s="23" t="s">
        <v>64</v>
      </c>
      <c r="D129" s="12">
        <f>A126</f>
        <v>10</v>
      </c>
    </row>
    <row r="130" spans="3:5" ht="15.75">
      <c r="C130" s="23" t="s">
        <v>65</v>
      </c>
      <c r="D130" s="24">
        <f>G127</f>
        <v>9688</v>
      </c>
    </row>
    <row r="131" spans="3:5">
      <c r="C131" s="22"/>
    </row>
    <row r="132" spans="3:5">
      <c r="E132" t="s">
        <v>66</v>
      </c>
    </row>
  </sheetData>
  <mergeCells count="10">
    <mergeCell ref="D76:F76"/>
    <mergeCell ref="C89:E89"/>
    <mergeCell ref="D102:F102"/>
    <mergeCell ref="C114:E114"/>
    <mergeCell ref="D127:F127"/>
    <mergeCell ref="D20:F20"/>
    <mergeCell ref="C7:E7"/>
    <mergeCell ref="C36:E36"/>
    <mergeCell ref="D49:F49"/>
    <mergeCell ref="C63:E63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77" orientation="portrait" verticalDpi="0" r:id="rId1"/>
  <rowBreaks count="1" manualBreakCount="1">
    <brk id="82" max="11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7" sqref="E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Пример</vt:lpstr>
      <vt:lpstr>Задания</vt:lpstr>
      <vt:lpstr>Ответы</vt:lpstr>
      <vt:lpstr>Лист4</vt:lpstr>
      <vt:lpstr>Задания!Область_печати</vt:lpstr>
      <vt:lpstr>Ответы!Область_печати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Buhg4</dc:creator>
  <cp:lastModifiedBy>днс</cp:lastModifiedBy>
  <cp:lastPrinted>2011-03-16T12:18:48Z</cp:lastPrinted>
  <dcterms:created xsi:type="dcterms:W3CDTF">2011-01-27T07:39:13Z</dcterms:created>
  <dcterms:modified xsi:type="dcterms:W3CDTF">2020-04-22T17:56:34Z</dcterms:modified>
</cp:coreProperties>
</file>