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35" windowHeight="12015" activeTab="1"/>
  </bookViews>
  <sheets>
    <sheet name="Плотность населения" sheetId="1" r:id="rId1"/>
    <sheet name="Условное форматирование" sheetId="4" r:id="rId2"/>
    <sheet name="Площадь" sheetId="3" r:id="rId3"/>
    <sheet name="Лист4" sheetId="5" r:id="rId4"/>
    <sheet name="Лист1" sheetId="6" r:id="rId5"/>
  </sheets>
  <definedNames>
    <definedName name="_xlnm._FilterDatabase" localSheetId="3" hidden="1">Лист4!$A$1:$D$14</definedName>
    <definedName name="_xlnm._FilterDatabase" localSheetId="2" hidden="1">Площадь!$A$1:$D$16</definedName>
    <definedName name="_xlnm.Print_Area" localSheetId="0">'Плотность населения'!$A$1:$E$57</definedName>
  </definedNames>
  <calcPr calcId="125725"/>
</workbook>
</file>

<file path=xl/calcChain.xml><?xml version="1.0" encoding="utf-8"?>
<calcChain xmlns="http://schemas.openxmlformats.org/spreadsheetml/2006/main">
  <c r="G5" i="4"/>
  <c r="E2"/>
  <c r="D3"/>
  <c r="D4"/>
  <c r="D5"/>
  <c r="D6"/>
  <c r="D7"/>
  <c r="D8"/>
  <c r="D9"/>
  <c r="D10"/>
  <c r="D11"/>
  <c r="D12"/>
  <c r="D13"/>
  <c r="D14"/>
  <c r="D15"/>
  <c r="D16"/>
  <c r="D3" i="3"/>
  <c r="D4"/>
  <c r="D5"/>
  <c r="D6"/>
  <c r="D7"/>
  <c r="D8"/>
  <c r="D9"/>
  <c r="D10"/>
  <c r="D11"/>
  <c r="D12"/>
  <c r="D13"/>
  <c r="D14"/>
  <c r="D15"/>
  <c r="D16"/>
  <c r="D2"/>
  <c r="D14" i="5"/>
  <c r="D13"/>
  <c r="D12"/>
  <c r="D11"/>
  <c r="D10"/>
  <c r="D9"/>
  <c r="D8"/>
  <c r="D7"/>
  <c r="D5"/>
  <c r="D4"/>
  <c r="D3"/>
  <c r="D2"/>
  <c r="D6"/>
  <c r="D48" i="6"/>
  <c r="D49"/>
  <c r="D50"/>
  <c r="D51"/>
  <c r="D52"/>
  <c r="D53"/>
  <c r="D54"/>
  <c r="D55"/>
  <c r="D56"/>
  <c r="D47"/>
  <c r="D57"/>
  <c r="D32"/>
  <c r="D33"/>
  <c r="D34"/>
  <c r="D35"/>
  <c r="D36"/>
  <c r="D37"/>
  <c r="D38"/>
  <c r="D39"/>
  <c r="D40"/>
  <c r="D31"/>
  <c r="D41" s="1"/>
  <c r="D24"/>
  <c r="D25" s="1"/>
  <c r="D15"/>
  <c r="D16"/>
  <c r="D17"/>
  <c r="D18"/>
  <c r="D19"/>
  <c r="D20"/>
  <c r="D21"/>
  <c r="D22"/>
  <c r="D23"/>
  <c r="D14"/>
  <c r="D3"/>
  <c r="D4"/>
  <c r="D5"/>
  <c r="D6"/>
  <c r="D7"/>
  <c r="D8"/>
  <c r="D2"/>
  <c r="D2" i="4"/>
  <c r="G2"/>
  <c r="F2"/>
  <c r="D58" i="6" l="1"/>
  <c r="D42"/>
</calcChain>
</file>

<file path=xl/sharedStrings.xml><?xml version="1.0" encoding="utf-8"?>
<sst xmlns="http://schemas.openxmlformats.org/spreadsheetml/2006/main" count="146" uniqueCount="57">
  <si>
    <t>Районы</t>
  </si>
  <si>
    <t>Численность, тыс.чел.</t>
  </si>
  <si>
    <t>Плотность населения</t>
  </si>
  <si>
    <t>Бакчарский</t>
  </si>
  <si>
    <t>Тегульдетский</t>
  </si>
  <si>
    <t>Верхнекетский</t>
  </si>
  <si>
    <t>Каргасокский</t>
  </si>
  <si>
    <t>Шегарский</t>
  </si>
  <si>
    <t>Чаинский</t>
  </si>
  <si>
    <t>Зырянский</t>
  </si>
  <si>
    <t>Кожевниковский</t>
  </si>
  <si>
    <t>Первомайский</t>
  </si>
  <si>
    <t>Томский</t>
  </si>
  <si>
    <t>Кривошеинский</t>
  </si>
  <si>
    <t>Молчановский</t>
  </si>
  <si>
    <t>Парабельский</t>
  </si>
  <si>
    <t>Асиновский</t>
  </si>
  <si>
    <t>Колпашевский</t>
  </si>
  <si>
    <r>
      <t>Площадь тыс.км</t>
    </r>
    <r>
      <rPr>
        <b/>
        <vertAlign val="superscript"/>
        <sz val="12"/>
        <color theme="1"/>
        <rFont val="Calibri"/>
        <family val="2"/>
        <charset val="204"/>
        <scheme val="minor"/>
      </rPr>
      <t>2</t>
    </r>
  </si>
  <si>
    <t>Самая  большая территория</t>
  </si>
  <si>
    <t>Общая численность населения</t>
  </si>
  <si>
    <t>Фамилия</t>
  </si>
  <si>
    <t>Средний балл</t>
  </si>
  <si>
    <t>Категория</t>
  </si>
  <si>
    <t>Иванов</t>
  </si>
  <si>
    <t>Петров</t>
  </si>
  <si>
    <t>Сидоров</t>
  </si>
  <si>
    <t>Исаев</t>
  </si>
  <si>
    <t>Бодров</t>
  </si>
  <si>
    <t>Кузнецов</t>
  </si>
  <si>
    <t>Квасов</t>
  </si>
  <si>
    <t>№</t>
  </si>
  <si>
    <t>Ф. И. О.</t>
  </si>
  <si>
    <t>Кол-во затр. Эл.энерг.</t>
  </si>
  <si>
    <t>Сумма оплаты</t>
  </si>
  <si>
    <t>Степанов</t>
  </si>
  <si>
    <t>Матвеев</t>
  </si>
  <si>
    <t>Костин</t>
  </si>
  <si>
    <t>Федоров</t>
  </si>
  <si>
    <t>Савельев</t>
  </si>
  <si>
    <t>Васильев</t>
  </si>
  <si>
    <t>Аксенов</t>
  </si>
  <si>
    <t>Прошин</t>
  </si>
  <si>
    <t>Алексеев</t>
  </si>
  <si>
    <t>Макс. Оплата=</t>
  </si>
  <si>
    <t>Мин. Оплата=</t>
  </si>
  <si>
    <t>Задание №19</t>
  </si>
  <si>
    <t>Средняя численность населения</t>
  </si>
  <si>
    <t>Средняя площадь</t>
  </si>
  <si>
    <t>Условное форматирование</t>
  </si>
  <si>
    <t>1. Ввести районы, площадь, численность</t>
  </si>
  <si>
    <t>2. Вычислить плотность населения</t>
  </si>
  <si>
    <t>3. Вычислить сводные статистические данные</t>
  </si>
  <si>
    <t>4. Применть условное форматирование:</t>
  </si>
  <si>
    <t>отметить районы с площадью выше средней,</t>
  </si>
  <si>
    <t>применить гистограмму для численности,</t>
  </si>
  <si>
    <t>значки для плотности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</si>
</sst>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theme="1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/>
  </cellXfs>
  <cellStyles count="1">
    <cellStyle name="Обычный" xfId="0" builtinId="0"/>
  </cellStyles>
  <dxfs count="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numFmt numFmtId="2" formatCode="0.00"/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Численность населения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'Плотность населения'!$C$2</c:f>
              <c:strCache>
                <c:ptCount val="1"/>
                <c:pt idx="0">
                  <c:v>Численность, тыс.чел.</c:v>
                </c:pt>
              </c:strCache>
            </c:strRef>
          </c:tx>
          <c:cat>
            <c:strRef>
              <c:f>'Плотность населения'!$A$3:$A$17</c:f>
              <c:strCache>
                <c:ptCount val="15"/>
                <c:pt idx="0">
                  <c:v>Асиновский</c:v>
                </c:pt>
                <c:pt idx="1">
                  <c:v>Бакчарский</c:v>
                </c:pt>
                <c:pt idx="2">
                  <c:v>Верхнекетский</c:v>
                </c:pt>
                <c:pt idx="3">
                  <c:v>Зырянский</c:v>
                </c:pt>
                <c:pt idx="4">
                  <c:v>Каргасокский</c:v>
                </c:pt>
                <c:pt idx="5">
                  <c:v>Кожевниковский</c:v>
                </c:pt>
                <c:pt idx="6">
                  <c:v>Колпашевский</c:v>
                </c:pt>
                <c:pt idx="7">
                  <c:v>Кривошеинский</c:v>
                </c:pt>
                <c:pt idx="8">
                  <c:v>Молчановский</c:v>
                </c:pt>
                <c:pt idx="9">
                  <c:v>Парабельский</c:v>
                </c:pt>
                <c:pt idx="10">
                  <c:v>Первомайский</c:v>
                </c:pt>
                <c:pt idx="11">
                  <c:v>Тегульдетский</c:v>
                </c:pt>
                <c:pt idx="12">
                  <c:v>Томский</c:v>
                </c:pt>
                <c:pt idx="13">
                  <c:v>Чаинский</c:v>
                </c:pt>
                <c:pt idx="14">
                  <c:v>Шегарский</c:v>
                </c:pt>
              </c:strCache>
            </c:strRef>
          </c:cat>
          <c:val>
            <c:numRef>
              <c:f>'Плотность населения'!$C$3:$C$17</c:f>
              <c:numCache>
                <c:formatCode>0.0</c:formatCode>
                <c:ptCount val="15"/>
                <c:pt idx="0" formatCode="General">
                  <c:v>39.5</c:v>
                </c:pt>
                <c:pt idx="1">
                  <c:v>14</c:v>
                </c:pt>
                <c:pt idx="2" formatCode="General">
                  <c:v>18.5</c:v>
                </c:pt>
                <c:pt idx="3" formatCode="General">
                  <c:v>15.7</c:v>
                </c:pt>
                <c:pt idx="4" formatCode="General">
                  <c:v>23.9</c:v>
                </c:pt>
                <c:pt idx="5" formatCode="General">
                  <c:v>23.9</c:v>
                </c:pt>
                <c:pt idx="6" formatCode="General">
                  <c:v>26.9</c:v>
                </c:pt>
                <c:pt idx="7" formatCode="General">
                  <c:v>15.7</c:v>
                </c:pt>
                <c:pt idx="8" formatCode="General">
                  <c:v>17.100000000000001</c:v>
                </c:pt>
                <c:pt idx="9" formatCode="General">
                  <c:v>13</c:v>
                </c:pt>
                <c:pt idx="10" formatCode="General">
                  <c:v>20.6</c:v>
                </c:pt>
                <c:pt idx="11" formatCode="General">
                  <c:v>8.1999999999999993</c:v>
                </c:pt>
                <c:pt idx="12" formatCode="General">
                  <c:v>10.1</c:v>
                </c:pt>
                <c:pt idx="13" formatCode="General">
                  <c:v>13.4</c:v>
                </c:pt>
                <c:pt idx="14" formatCode="General">
                  <c:v>21.8</c:v>
                </c:pt>
              </c:numCache>
            </c:numRef>
          </c:val>
        </c:ser>
        <c:shape val="box"/>
        <c:axId val="90890624"/>
        <c:axId val="90892928"/>
        <c:axId val="0"/>
      </c:bar3DChart>
      <c:catAx>
        <c:axId val="90890624"/>
        <c:scaling>
          <c:orientation val="minMax"/>
        </c:scaling>
        <c:axPos val="b"/>
        <c:title>
          <c:tx>
            <c:rich>
              <a:bodyPr/>
              <a:lstStyle/>
              <a:p>
                <a:pPr algn="ctr" rtl="0">
                  <a:defRPr lang="ru-RU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Районы Томской области</a:t>
                </a:r>
              </a:p>
            </c:rich>
          </c:tx>
          <c:layout/>
        </c:title>
        <c:tickLblPos val="nextTo"/>
        <c:crossAx val="90892928"/>
        <c:crosses val="autoZero"/>
        <c:auto val="1"/>
        <c:lblAlgn val="ctr"/>
        <c:lblOffset val="100"/>
      </c:catAx>
      <c:valAx>
        <c:axId val="90892928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b="1"/>
                  <a:t>Тысяч человек</a:t>
                </a:r>
              </a:p>
            </c:rich>
          </c:tx>
          <c:layout/>
        </c:title>
        <c:numFmt formatCode="General" sourceLinked="1"/>
        <c:tickLblPos val="nextTo"/>
        <c:crossAx val="9089062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Площадь территории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'Плотность населения'!$B$2</c:f>
              <c:strCache>
                <c:ptCount val="1"/>
                <c:pt idx="0">
                  <c:v>Площадь тыс.км2</c:v>
                </c:pt>
              </c:strCache>
            </c:strRef>
          </c:tx>
          <c:marker>
            <c:symbol val="none"/>
          </c:marker>
          <c:cat>
            <c:strRef>
              <c:f>'Плотность населения'!$A$3:$A$17</c:f>
              <c:strCache>
                <c:ptCount val="15"/>
                <c:pt idx="0">
                  <c:v>Асиновский</c:v>
                </c:pt>
                <c:pt idx="1">
                  <c:v>Бакчарский</c:v>
                </c:pt>
                <c:pt idx="2">
                  <c:v>Верхнекетский</c:v>
                </c:pt>
                <c:pt idx="3">
                  <c:v>Зырянский</c:v>
                </c:pt>
                <c:pt idx="4">
                  <c:v>Каргасокский</c:v>
                </c:pt>
                <c:pt idx="5">
                  <c:v>Кожевниковский</c:v>
                </c:pt>
                <c:pt idx="6">
                  <c:v>Колпашевский</c:v>
                </c:pt>
                <c:pt idx="7">
                  <c:v>Кривошеинский</c:v>
                </c:pt>
                <c:pt idx="8">
                  <c:v>Молчановский</c:v>
                </c:pt>
                <c:pt idx="9">
                  <c:v>Парабельский</c:v>
                </c:pt>
                <c:pt idx="10">
                  <c:v>Первомайский</c:v>
                </c:pt>
                <c:pt idx="11">
                  <c:v>Тегульдетский</c:v>
                </c:pt>
                <c:pt idx="12">
                  <c:v>Томский</c:v>
                </c:pt>
                <c:pt idx="13">
                  <c:v>Чаинский</c:v>
                </c:pt>
                <c:pt idx="14">
                  <c:v>Шегарский</c:v>
                </c:pt>
              </c:strCache>
            </c:strRef>
          </c:cat>
          <c:val>
            <c:numRef>
              <c:f>'Плотность населения'!$B$3:$B$17</c:f>
              <c:numCache>
                <c:formatCode>0.0</c:formatCode>
                <c:ptCount val="15"/>
                <c:pt idx="0" formatCode="General">
                  <c:v>5.9</c:v>
                </c:pt>
                <c:pt idx="1">
                  <c:v>24.7</c:v>
                </c:pt>
                <c:pt idx="2">
                  <c:v>43.3</c:v>
                </c:pt>
                <c:pt idx="3" formatCode="General">
                  <c:v>3.97</c:v>
                </c:pt>
                <c:pt idx="4" formatCode="General">
                  <c:v>86.9</c:v>
                </c:pt>
                <c:pt idx="5" formatCode="General">
                  <c:v>3.9</c:v>
                </c:pt>
                <c:pt idx="6" formatCode="General">
                  <c:v>17.100000000000001</c:v>
                </c:pt>
                <c:pt idx="7" formatCode="General">
                  <c:v>4.4000000000000004</c:v>
                </c:pt>
                <c:pt idx="8" formatCode="General">
                  <c:v>6.4</c:v>
                </c:pt>
                <c:pt idx="9" formatCode="General">
                  <c:v>3.6</c:v>
                </c:pt>
                <c:pt idx="10" formatCode="General">
                  <c:v>15.5</c:v>
                </c:pt>
                <c:pt idx="11">
                  <c:v>12.3</c:v>
                </c:pt>
                <c:pt idx="12" formatCode="General">
                  <c:v>65.900000000000006</c:v>
                </c:pt>
                <c:pt idx="13" formatCode="General">
                  <c:v>7.2</c:v>
                </c:pt>
                <c:pt idx="14" formatCode="General">
                  <c:v>5.0999999999999996</c:v>
                </c:pt>
              </c:numCache>
            </c:numRef>
          </c:val>
        </c:ser>
        <c:marker val="1"/>
        <c:axId val="91311488"/>
        <c:axId val="91330048"/>
      </c:lineChart>
      <c:catAx>
        <c:axId val="91311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Районы</a:t>
                </a:r>
                <a:r>
                  <a:rPr lang="ru-RU" baseline="0"/>
                  <a:t> Томской области</a:t>
                </a:r>
                <a:endParaRPr lang="ru-RU"/>
              </a:p>
            </c:rich>
          </c:tx>
          <c:layout/>
        </c:title>
        <c:tickLblPos val="nextTo"/>
        <c:spPr>
          <a:ln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  <a:tileRect/>
            </a:gradFill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91330048"/>
        <c:crosses val="autoZero"/>
        <c:lblAlgn val="ctr"/>
        <c:lblOffset val="100"/>
      </c:catAx>
      <c:valAx>
        <c:axId val="91330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Тыс.  кв. км.</a:t>
                </a:r>
              </a:p>
            </c:rich>
          </c:tx>
          <c:layout/>
        </c:title>
        <c:numFmt formatCode="General" sourceLinked="1"/>
        <c:tickLblPos val="nextTo"/>
        <c:crossAx val="91311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4669</xdr:rowOff>
    </xdr:from>
    <xdr:to>
      <xdr:col>3</xdr:col>
      <xdr:colOff>2041071</xdr:colOff>
      <xdr:row>34</xdr:row>
      <xdr:rowOff>168088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8499</xdr:rowOff>
    </xdr:from>
    <xdr:to>
      <xdr:col>4</xdr:col>
      <xdr:colOff>5953</xdr:colOff>
      <xdr:row>51</xdr:row>
      <xdr:rowOff>164987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25"/>
  <sheetViews>
    <sheetView view="pageBreakPreview" zoomScale="55" zoomScaleNormal="85" zoomScaleSheetLayoutView="55" workbookViewId="0">
      <selection activeCell="A2" sqref="A2:D17"/>
    </sheetView>
  </sheetViews>
  <sheetFormatPr defaultRowHeight="15.75"/>
  <cols>
    <col min="1" max="1" width="36.85546875" style="2" customWidth="1"/>
    <col min="2" max="2" width="28.5703125" style="4" customWidth="1"/>
    <col min="3" max="3" width="20.85546875" style="4" customWidth="1"/>
    <col min="4" max="4" width="30.5703125" style="4" customWidth="1"/>
    <col min="5" max="16384" width="9.140625" style="2"/>
  </cols>
  <sheetData>
    <row r="2" spans="1:4" s="1" customFormat="1" ht="31.5">
      <c r="A2" s="5" t="s">
        <v>0</v>
      </c>
      <c r="B2" s="5" t="s">
        <v>18</v>
      </c>
      <c r="C2" s="5" t="s">
        <v>1</v>
      </c>
      <c r="D2" s="5" t="s">
        <v>2</v>
      </c>
    </row>
    <row r="3" spans="1:4">
      <c r="A3" s="6" t="s">
        <v>16</v>
      </c>
      <c r="B3" s="7">
        <v>5.9</v>
      </c>
      <c r="C3" s="7">
        <v>39.5</v>
      </c>
      <c r="D3" s="8"/>
    </row>
    <row r="4" spans="1:4">
      <c r="A4" s="6" t="s">
        <v>3</v>
      </c>
      <c r="B4" s="9">
        <v>24.7</v>
      </c>
      <c r="C4" s="9">
        <v>14</v>
      </c>
      <c r="D4" s="8"/>
    </row>
    <row r="5" spans="1:4">
      <c r="A5" s="6" t="s">
        <v>5</v>
      </c>
      <c r="B5" s="9">
        <v>43.3</v>
      </c>
      <c r="C5" s="7">
        <v>18.5</v>
      </c>
      <c r="D5" s="8"/>
    </row>
    <row r="6" spans="1:4">
      <c r="A6" s="6" t="s">
        <v>9</v>
      </c>
      <c r="B6" s="7">
        <v>3.97</v>
      </c>
      <c r="C6" s="7">
        <v>15.7</v>
      </c>
      <c r="D6" s="8"/>
    </row>
    <row r="7" spans="1:4">
      <c r="A7" s="6" t="s">
        <v>6</v>
      </c>
      <c r="B7" s="7">
        <v>86.9</v>
      </c>
      <c r="C7" s="7">
        <v>23.9</v>
      </c>
      <c r="D7" s="8"/>
    </row>
    <row r="8" spans="1:4">
      <c r="A8" s="6" t="s">
        <v>10</v>
      </c>
      <c r="B8" s="7">
        <v>3.9</v>
      </c>
      <c r="C8" s="7">
        <v>23.9</v>
      </c>
      <c r="D8" s="8"/>
    </row>
    <row r="9" spans="1:4">
      <c r="A9" s="6" t="s">
        <v>17</v>
      </c>
      <c r="B9" s="7">
        <v>17.100000000000001</v>
      </c>
      <c r="C9" s="7">
        <v>26.9</v>
      </c>
      <c r="D9" s="8"/>
    </row>
    <row r="10" spans="1:4">
      <c r="A10" s="6" t="s">
        <v>13</v>
      </c>
      <c r="B10" s="7">
        <v>4.4000000000000004</v>
      </c>
      <c r="C10" s="7">
        <v>15.7</v>
      </c>
      <c r="D10" s="8"/>
    </row>
    <row r="11" spans="1:4">
      <c r="A11" s="6" t="s">
        <v>14</v>
      </c>
      <c r="B11" s="7">
        <v>6.4</v>
      </c>
      <c r="C11" s="7">
        <v>17.100000000000001</v>
      </c>
      <c r="D11" s="8"/>
    </row>
    <row r="12" spans="1:4">
      <c r="A12" s="6" t="s">
        <v>15</v>
      </c>
      <c r="B12" s="7">
        <v>3.6</v>
      </c>
      <c r="C12" s="7">
        <v>13</v>
      </c>
      <c r="D12" s="8"/>
    </row>
    <row r="13" spans="1:4">
      <c r="A13" s="6" t="s">
        <v>11</v>
      </c>
      <c r="B13" s="7">
        <v>15.5</v>
      </c>
      <c r="C13" s="7">
        <v>20.6</v>
      </c>
      <c r="D13" s="8"/>
    </row>
    <row r="14" spans="1:4">
      <c r="A14" s="6" t="s">
        <v>4</v>
      </c>
      <c r="B14" s="9">
        <v>12.3</v>
      </c>
      <c r="C14" s="7">
        <v>8.1999999999999993</v>
      </c>
      <c r="D14" s="8"/>
    </row>
    <row r="15" spans="1:4">
      <c r="A15" s="6" t="s">
        <v>12</v>
      </c>
      <c r="B15" s="7">
        <v>65.900000000000006</v>
      </c>
      <c r="C15" s="7">
        <v>10.1</v>
      </c>
      <c r="D15" s="8"/>
    </row>
    <row r="16" spans="1:4">
      <c r="A16" s="6" t="s">
        <v>8</v>
      </c>
      <c r="B16" s="7">
        <v>7.2</v>
      </c>
      <c r="C16" s="7">
        <v>13.4</v>
      </c>
      <c r="D16" s="8"/>
    </row>
    <row r="17" spans="1:4">
      <c r="A17" s="6" t="s">
        <v>7</v>
      </c>
      <c r="B17" s="7">
        <v>5.0999999999999996</v>
      </c>
      <c r="C17" s="7">
        <v>21.8</v>
      </c>
      <c r="D17" s="8"/>
    </row>
    <row r="18" spans="1:4">
      <c r="B18" s="3"/>
      <c r="C18" s="3"/>
    </row>
    <row r="19" spans="1:4">
      <c r="B19" s="3"/>
      <c r="C19" s="3"/>
    </row>
    <row r="20" spans="1:4">
      <c r="B20" s="3"/>
      <c r="C20" s="3"/>
    </row>
    <row r="21" spans="1:4">
      <c r="B21" s="3"/>
      <c r="C21" s="3"/>
    </row>
    <row r="22" spans="1:4">
      <c r="B22" s="3"/>
      <c r="C22" s="3"/>
    </row>
    <row r="23" spans="1:4">
      <c r="B23" s="3"/>
      <c r="C23" s="3"/>
    </row>
    <row r="24" spans="1:4">
      <c r="B24" s="3"/>
      <c r="C24" s="3"/>
    </row>
    <row r="25" spans="1:4">
      <c r="B25" s="3"/>
      <c r="C25" s="3"/>
    </row>
  </sheetData>
  <sortState ref="A2:D16">
    <sortCondition ref="A2"/>
  </sortState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="85" zoomScaleNormal="85" zoomScaleSheetLayoutView="55" workbookViewId="0">
      <selection sqref="A1:G28"/>
    </sheetView>
  </sheetViews>
  <sheetFormatPr defaultRowHeight="15.75"/>
  <cols>
    <col min="1" max="1" width="21.5703125" style="2" customWidth="1"/>
    <col min="2" max="2" width="24.5703125" style="4" customWidth="1"/>
    <col min="3" max="3" width="17.42578125" style="4" customWidth="1"/>
    <col min="4" max="4" width="20.85546875" style="4" customWidth="1"/>
    <col min="5" max="5" width="16.140625" style="10" customWidth="1"/>
    <col min="6" max="6" width="13.7109375" style="10" customWidth="1"/>
    <col min="7" max="7" width="14.140625" style="10" customWidth="1"/>
    <col min="8" max="16384" width="9.140625" style="2"/>
  </cols>
  <sheetData>
    <row r="1" spans="1:7" s="1" customFormat="1" ht="47.25" customHeight="1">
      <c r="A1" s="5" t="s">
        <v>0</v>
      </c>
      <c r="B1" s="5" t="s">
        <v>18</v>
      </c>
      <c r="C1" s="5" t="s">
        <v>1</v>
      </c>
      <c r="D1" s="5" t="s">
        <v>2</v>
      </c>
      <c r="E1" s="1" t="s">
        <v>19</v>
      </c>
      <c r="F1" s="1" t="s">
        <v>47</v>
      </c>
      <c r="G1" s="1" t="s">
        <v>20</v>
      </c>
    </row>
    <row r="2" spans="1:7">
      <c r="A2" s="6" t="s">
        <v>16</v>
      </c>
      <c r="B2" s="7">
        <v>5.9</v>
      </c>
      <c r="C2" s="7">
        <v>39.5</v>
      </c>
      <c r="D2" s="9">
        <f>C2/B2</f>
        <v>6.6949152542372881</v>
      </c>
      <c r="E2" s="10">
        <f>MAX(B2:B16)</f>
        <v>86.9</v>
      </c>
      <c r="F2" s="10">
        <f>AVERAGE(C2:C16)</f>
        <v>18.819999999999997</v>
      </c>
      <c r="G2" s="10">
        <f>SUM(C2:C16)</f>
        <v>282.29999999999995</v>
      </c>
    </row>
    <row r="3" spans="1:7">
      <c r="A3" s="6" t="s">
        <v>3</v>
      </c>
      <c r="B3" s="9">
        <v>24.7</v>
      </c>
      <c r="C3" s="9">
        <v>14</v>
      </c>
      <c r="D3" s="9">
        <f t="shared" ref="D3:D16" si="0">C3/B3</f>
        <v>0.5668016194331984</v>
      </c>
    </row>
    <row r="4" spans="1:7">
      <c r="A4" s="6" t="s">
        <v>5</v>
      </c>
      <c r="B4" s="9">
        <v>43.3</v>
      </c>
      <c r="C4" s="7">
        <v>18.5</v>
      </c>
      <c r="D4" s="9">
        <f t="shared" si="0"/>
        <v>0.42725173210161665</v>
      </c>
    </row>
    <row r="5" spans="1:7">
      <c r="A5" s="6" t="s">
        <v>9</v>
      </c>
      <c r="B5" s="7">
        <v>3.97</v>
      </c>
      <c r="C5" s="7">
        <v>15.7</v>
      </c>
      <c r="D5" s="9">
        <f t="shared" si="0"/>
        <v>3.9546599496221657</v>
      </c>
      <c r="F5" s="24" t="s">
        <v>48</v>
      </c>
      <c r="G5" s="23">
        <f>AVERAGE(B2:B16)</f>
        <v>20.411333333333335</v>
      </c>
    </row>
    <row r="6" spans="1:7">
      <c r="A6" s="6" t="s">
        <v>6</v>
      </c>
      <c r="B6" s="7">
        <v>86.9</v>
      </c>
      <c r="C6" s="7">
        <v>23.9</v>
      </c>
      <c r="D6" s="9">
        <f t="shared" si="0"/>
        <v>0.27502876869965476</v>
      </c>
      <c r="F6" s="24"/>
    </row>
    <row r="7" spans="1:7">
      <c r="A7" s="6" t="s">
        <v>10</v>
      </c>
      <c r="B7" s="7">
        <v>3.9</v>
      </c>
      <c r="C7" s="7">
        <v>23.9</v>
      </c>
      <c r="D7" s="9">
        <f t="shared" si="0"/>
        <v>6.1282051282051277</v>
      </c>
    </row>
    <row r="8" spans="1:7">
      <c r="A8" s="6" t="s">
        <v>17</v>
      </c>
      <c r="B8" s="7">
        <v>17.100000000000001</v>
      </c>
      <c r="C8" s="7">
        <v>26.9</v>
      </c>
      <c r="D8" s="9">
        <f t="shared" si="0"/>
        <v>1.5730994152046782</v>
      </c>
    </row>
    <row r="9" spans="1:7">
      <c r="A9" s="6" t="s">
        <v>13</v>
      </c>
      <c r="B9" s="7">
        <v>4.4000000000000004</v>
      </c>
      <c r="C9" s="7">
        <v>15.7</v>
      </c>
      <c r="D9" s="9">
        <f t="shared" si="0"/>
        <v>3.5681818181818179</v>
      </c>
    </row>
    <row r="10" spans="1:7">
      <c r="A10" s="6" t="s">
        <v>14</v>
      </c>
      <c r="B10" s="7">
        <v>6.4</v>
      </c>
      <c r="C10" s="7">
        <v>17.100000000000001</v>
      </c>
      <c r="D10" s="9">
        <f t="shared" si="0"/>
        <v>2.671875</v>
      </c>
    </row>
    <row r="11" spans="1:7">
      <c r="A11" s="6" t="s">
        <v>15</v>
      </c>
      <c r="B11" s="7">
        <v>3.6</v>
      </c>
      <c r="C11" s="7">
        <v>13</v>
      </c>
      <c r="D11" s="9">
        <f t="shared" si="0"/>
        <v>3.6111111111111112</v>
      </c>
    </row>
    <row r="12" spans="1:7">
      <c r="A12" s="6" t="s">
        <v>11</v>
      </c>
      <c r="B12" s="7">
        <v>15.5</v>
      </c>
      <c r="C12" s="7">
        <v>20.6</v>
      </c>
      <c r="D12" s="9">
        <f t="shared" si="0"/>
        <v>1.3290322580645162</v>
      </c>
    </row>
    <row r="13" spans="1:7">
      <c r="A13" s="6" t="s">
        <v>4</v>
      </c>
      <c r="B13" s="9">
        <v>12.3</v>
      </c>
      <c r="C13" s="7">
        <v>8.1999999999999993</v>
      </c>
      <c r="D13" s="9">
        <f t="shared" si="0"/>
        <v>0.66666666666666652</v>
      </c>
    </row>
    <row r="14" spans="1:7">
      <c r="A14" s="6" t="s">
        <v>12</v>
      </c>
      <c r="B14" s="7">
        <v>65.900000000000006</v>
      </c>
      <c r="C14" s="7">
        <v>10.1</v>
      </c>
      <c r="D14" s="9">
        <f t="shared" si="0"/>
        <v>0.1532625189681335</v>
      </c>
    </row>
    <row r="15" spans="1:7">
      <c r="A15" s="6" t="s">
        <v>8</v>
      </c>
      <c r="B15" s="7">
        <v>7.2</v>
      </c>
      <c r="C15" s="7">
        <v>13.4</v>
      </c>
      <c r="D15" s="9">
        <f t="shared" si="0"/>
        <v>1.8611111111111112</v>
      </c>
    </row>
    <row r="16" spans="1:7">
      <c r="A16" s="6" t="s">
        <v>7</v>
      </c>
      <c r="B16" s="7">
        <v>5.0999999999999996</v>
      </c>
      <c r="C16" s="7">
        <v>21.8</v>
      </c>
      <c r="D16" s="9">
        <f t="shared" si="0"/>
        <v>4.2745098039215694</v>
      </c>
    </row>
    <row r="17" spans="1:4">
      <c r="B17" s="3"/>
      <c r="C17" s="3"/>
    </row>
    <row r="18" spans="1:4">
      <c r="B18" s="3"/>
      <c r="C18" s="3"/>
    </row>
    <row r="19" spans="1:4">
      <c r="B19" s="3"/>
      <c r="C19" s="3"/>
    </row>
    <row r="20" spans="1:4" ht="18.75">
      <c r="A20" s="25" t="s">
        <v>49</v>
      </c>
      <c r="B20" s="3"/>
      <c r="C20" s="3"/>
    </row>
    <row r="21" spans="1:4">
      <c r="B21" s="20"/>
      <c r="C21" s="20"/>
      <c r="D21" s="21"/>
    </row>
    <row r="22" spans="1:4">
      <c r="A22" s="2" t="s">
        <v>50</v>
      </c>
      <c r="B22" s="21"/>
      <c r="C22" s="21"/>
      <c r="D22" s="21"/>
    </row>
    <row r="23" spans="1:4">
      <c r="A23" s="2" t="s">
        <v>51</v>
      </c>
      <c r="B23" s="21"/>
      <c r="C23" s="20"/>
      <c r="D23" s="21"/>
    </row>
    <row r="24" spans="1:4">
      <c r="A24" s="2" t="s">
        <v>52</v>
      </c>
      <c r="B24" s="20"/>
      <c r="C24" s="20"/>
      <c r="D24" s="21"/>
    </row>
    <row r="25" spans="1:4">
      <c r="A25" s="2" t="s">
        <v>53</v>
      </c>
      <c r="B25" s="20"/>
      <c r="C25" s="20"/>
      <c r="D25" s="21"/>
    </row>
    <row r="26" spans="1:4">
      <c r="A26" s="2" t="s">
        <v>54</v>
      </c>
      <c r="B26" s="20"/>
      <c r="C26" s="20"/>
      <c r="D26" s="21"/>
    </row>
    <row r="27" spans="1:4">
      <c r="A27" s="2" t="s">
        <v>55</v>
      </c>
      <c r="B27" s="20"/>
      <c r="C27" s="20"/>
      <c r="D27" s="21"/>
    </row>
    <row r="28" spans="1:4">
      <c r="A28" s="2" t="s">
        <v>56</v>
      </c>
      <c r="B28" s="20"/>
      <c r="C28" s="20"/>
      <c r="D28" s="21"/>
    </row>
    <row r="29" spans="1:4">
      <c r="B29" s="20"/>
      <c r="C29" s="20"/>
      <c r="D29" s="21"/>
    </row>
    <row r="30" spans="1:4">
      <c r="B30" s="20"/>
      <c r="C30" s="20"/>
      <c r="D30" s="21"/>
    </row>
    <row r="31" spans="1:4">
      <c r="B31" s="20"/>
      <c r="C31" s="20"/>
      <c r="D31" s="21"/>
    </row>
    <row r="32" spans="1:4">
      <c r="B32" s="21"/>
      <c r="C32" s="20"/>
      <c r="D32" s="21"/>
    </row>
    <row r="33" spans="2:4">
      <c r="B33" s="20"/>
      <c r="C33" s="20"/>
      <c r="D33" s="21"/>
    </row>
    <row r="34" spans="2:4">
      <c r="B34" s="20"/>
      <c r="C34" s="20"/>
      <c r="D34" s="21"/>
    </row>
    <row r="35" spans="2:4">
      <c r="B35" s="20"/>
      <c r="C35" s="20"/>
      <c r="D35" s="21"/>
    </row>
    <row r="36" spans="2:4">
      <c r="B36" s="22"/>
      <c r="C36" s="21"/>
      <c r="D36" s="22"/>
    </row>
  </sheetData>
  <mergeCells count="1">
    <mergeCell ref="F5:F6"/>
  </mergeCells>
  <conditionalFormatting sqref="C38:C1048576 C1:C20">
    <cfRule type="dataBar" priority="12">
      <dataBar>
        <cfvo type="min" val="0"/>
        <cfvo type="max" val="0"/>
        <color rgb="FF638EC6"/>
      </dataBar>
    </cfRule>
  </conditionalFormatting>
  <conditionalFormatting sqref="D36:D1048576 D1:D20">
    <cfRule type="iconSet" priority="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1:B20">
    <cfRule type="aboveAverage" dxfId="0" priority="10"/>
  </conditionalFormatting>
  <conditionalFormatting sqref="C36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21:C35">
    <cfRule type="dataBar" priority="7">
      <dataBar>
        <cfvo type="min" val="0"/>
        <cfvo type="max" val="0"/>
        <color rgb="FF008AEF"/>
      </dataBar>
    </cfRule>
  </conditionalFormatting>
  <conditionalFormatting sqref="D21:D35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D6" sqref="D6"/>
    </sheetView>
  </sheetViews>
  <sheetFormatPr defaultRowHeight="12.75"/>
  <cols>
    <col min="1" max="1" width="36.85546875" customWidth="1"/>
    <col min="2" max="2" width="28.5703125" customWidth="1"/>
    <col min="3" max="3" width="20.85546875" customWidth="1"/>
    <col min="4" max="4" width="30.5703125" customWidth="1"/>
  </cols>
  <sheetData>
    <row r="1" spans="1:4" ht="31.5">
      <c r="A1" s="5" t="s">
        <v>0</v>
      </c>
      <c r="B1" s="5" t="s">
        <v>18</v>
      </c>
      <c r="C1" s="5" t="s">
        <v>1</v>
      </c>
      <c r="D1" s="5" t="s">
        <v>2</v>
      </c>
    </row>
    <row r="2" spans="1:4" ht="15.75">
      <c r="A2" s="6" t="s">
        <v>16</v>
      </c>
      <c r="B2" s="7">
        <v>5.9</v>
      </c>
      <c r="C2" s="7">
        <v>39.5</v>
      </c>
      <c r="D2" s="18">
        <f>B2/C2</f>
        <v>0.14936708860759496</v>
      </c>
    </row>
    <row r="3" spans="1:4" ht="15.75">
      <c r="A3" s="6" t="s">
        <v>3</v>
      </c>
      <c r="B3" s="9">
        <v>24.7</v>
      </c>
      <c r="C3" s="9">
        <v>14</v>
      </c>
      <c r="D3" s="18">
        <f t="shared" ref="D3:D16" si="0">B3/C3</f>
        <v>1.7642857142857142</v>
      </c>
    </row>
    <row r="4" spans="1:4" ht="15.75">
      <c r="A4" s="6" t="s">
        <v>5</v>
      </c>
      <c r="B4" s="9">
        <v>43.3</v>
      </c>
      <c r="C4" s="7">
        <v>18.5</v>
      </c>
      <c r="D4" s="18">
        <f t="shared" si="0"/>
        <v>2.3405405405405402</v>
      </c>
    </row>
    <row r="5" spans="1:4" ht="15.75">
      <c r="A5" s="6" t="s">
        <v>9</v>
      </c>
      <c r="B5" s="7">
        <v>3.97</v>
      </c>
      <c r="C5" s="7">
        <v>15.7</v>
      </c>
      <c r="D5" s="18">
        <f t="shared" si="0"/>
        <v>0.25286624203821656</v>
      </c>
    </row>
    <row r="6" spans="1:4" ht="15.75">
      <c r="A6" s="6" t="s">
        <v>6</v>
      </c>
      <c r="B6" s="7">
        <v>86.9</v>
      </c>
      <c r="C6" s="7">
        <v>23.9</v>
      </c>
      <c r="D6" s="18">
        <f t="shared" si="0"/>
        <v>3.6359832635983267</v>
      </c>
    </row>
    <row r="7" spans="1:4" ht="15.75">
      <c r="A7" s="6" t="s">
        <v>10</v>
      </c>
      <c r="B7" s="7">
        <v>3.9</v>
      </c>
      <c r="C7" s="7">
        <v>23.9</v>
      </c>
      <c r="D7" s="18">
        <f t="shared" si="0"/>
        <v>0.16317991631799164</v>
      </c>
    </row>
    <row r="8" spans="1:4" ht="15.75">
      <c r="A8" s="6" t="s">
        <v>17</v>
      </c>
      <c r="B8" s="7">
        <v>17.100000000000001</v>
      </c>
      <c r="C8" s="7">
        <v>26.9</v>
      </c>
      <c r="D8" s="18">
        <f t="shared" si="0"/>
        <v>0.63568773234200748</v>
      </c>
    </row>
    <row r="9" spans="1:4" ht="15.75">
      <c r="A9" s="6" t="s">
        <v>13</v>
      </c>
      <c r="B9" s="7">
        <v>4.4000000000000004</v>
      </c>
      <c r="C9" s="7">
        <v>15.7</v>
      </c>
      <c r="D9" s="18">
        <f t="shared" si="0"/>
        <v>0.28025477707006374</v>
      </c>
    </row>
    <row r="10" spans="1:4" ht="15.75">
      <c r="A10" s="6" t="s">
        <v>14</v>
      </c>
      <c r="B10" s="7">
        <v>6.4</v>
      </c>
      <c r="C10" s="7">
        <v>17.100000000000001</v>
      </c>
      <c r="D10" s="18">
        <f t="shared" si="0"/>
        <v>0.3742690058479532</v>
      </c>
    </row>
    <row r="11" spans="1:4" ht="15.75">
      <c r="A11" s="6" t="s">
        <v>15</v>
      </c>
      <c r="B11" s="7">
        <v>3.6</v>
      </c>
      <c r="C11" s="7">
        <v>13</v>
      </c>
      <c r="D11" s="18">
        <f t="shared" si="0"/>
        <v>0.27692307692307694</v>
      </c>
    </row>
    <row r="12" spans="1:4" ht="15.75">
      <c r="A12" s="6" t="s">
        <v>11</v>
      </c>
      <c r="B12" s="7">
        <v>15.5</v>
      </c>
      <c r="C12" s="7">
        <v>20.6</v>
      </c>
      <c r="D12" s="18">
        <f t="shared" si="0"/>
        <v>0.75242718446601942</v>
      </c>
    </row>
    <row r="13" spans="1:4" ht="15.75">
      <c r="A13" s="6" t="s">
        <v>4</v>
      </c>
      <c r="B13" s="9">
        <v>12.3</v>
      </c>
      <c r="C13" s="7">
        <v>8.1999999999999993</v>
      </c>
      <c r="D13" s="18">
        <f t="shared" si="0"/>
        <v>1.5000000000000002</v>
      </c>
    </row>
    <row r="14" spans="1:4" ht="15.75">
      <c r="A14" s="6" t="s">
        <v>12</v>
      </c>
      <c r="B14" s="7">
        <v>65.900000000000006</v>
      </c>
      <c r="C14" s="7">
        <v>10.1</v>
      </c>
      <c r="D14" s="18">
        <f t="shared" si="0"/>
        <v>6.5247524752475252</v>
      </c>
    </row>
    <row r="15" spans="1:4" ht="15.75">
      <c r="A15" s="6" t="s">
        <v>8</v>
      </c>
      <c r="B15" s="7">
        <v>7.2</v>
      </c>
      <c r="C15" s="7">
        <v>13.4</v>
      </c>
      <c r="D15" s="18">
        <f t="shared" si="0"/>
        <v>0.53731343283582089</v>
      </c>
    </row>
    <row r="16" spans="1:4" ht="15.75">
      <c r="A16" s="6" t="s">
        <v>7</v>
      </c>
      <c r="B16" s="7">
        <v>5.0999999999999996</v>
      </c>
      <c r="C16" s="7">
        <v>21.8</v>
      </c>
      <c r="D16" s="18">
        <f t="shared" si="0"/>
        <v>0.23394495412844035</v>
      </c>
    </row>
  </sheetData>
  <autoFilter ref="A1:D16">
    <filterColumn colId="1"/>
  </autoFilter>
  <conditionalFormatting sqref="C1:C16">
    <cfRule type="dataBar" priority="3">
      <dataBar>
        <cfvo type="min" val="0"/>
        <cfvo type="max" val="0"/>
        <color rgb="FF638EC6"/>
      </dataBar>
    </cfRule>
  </conditionalFormatting>
  <conditionalFormatting sqref="D1:D1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1:B16">
    <cfRule type="aboveAverage" dxfId="42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H14" sqref="H14"/>
    </sheetView>
  </sheetViews>
  <sheetFormatPr defaultRowHeight="12.75"/>
  <cols>
    <col min="1" max="1" width="36.85546875" customWidth="1"/>
    <col min="2" max="2" width="28.5703125" customWidth="1"/>
    <col min="3" max="3" width="20.85546875" customWidth="1"/>
    <col min="4" max="4" width="30.5703125" customWidth="1"/>
  </cols>
  <sheetData>
    <row r="1" spans="1:4" ht="31.5">
      <c r="A1" s="5" t="s">
        <v>0</v>
      </c>
      <c r="B1" s="5" t="s">
        <v>18</v>
      </c>
      <c r="C1" s="5" t="s">
        <v>1</v>
      </c>
      <c r="D1" s="5" t="s">
        <v>2</v>
      </c>
    </row>
    <row r="2" spans="1:4" ht="15.75">
      <c r="A2" s="6" t="s">
        <v>16</v>
      </c>
      <c r="B2" s="7">
        <v>5.9</v>
      </c>
      <c r="C2" s="7">
        <v>39.5</v>
      </c>
      <c r="D2" s="18">
        <f t="shared" ref="D2:D5" si="0">B2/C2</f>
        <v>0.14936708860759496</v>
      </c>
    </row>
    <row r="3" spans="1:4" ht="15.75">
      <c r="A3" s="6" t="s">
        <v>3</v>
      </c>
      <c r="B3" s="9">
        <v>24.7</v>
      </c>
      <c r="C3" s="9">
        <v>14</v>
      </c>
      <c r="D3" s="18">
        <f t="shared" si="0"/>
        <v>1.7642857142857142</v>
      </c>
    </row>
    <row r="4" spans="1:4" ht="15.75">
      <c r="A4" s="6" t="s">
        <v>5</v>
      </c>
      <c r="B4" s="9">
        <v>43.3</v>
      </c>
      <c r="C4" s="7">
        <v>18.5</v>
      </c>
      <c r="D4" s="18">
        <f t="shared" si="0"/>
        <v>2.3405405405405402</v>
      </c>
    </row>
    <row r="5" spans="1:4" ht="15.75">
      <c r="A5" s="6" t="s">
        <v>9</v>
      </c>
      <c r="B5" s="7">
        <v>3.97</v>
      </c>
      <c r="C5" s="7">
        <v>15.7</v>
      </c>
      <c r="D5" s="18">
        <f t="shared" si="0"/>
        <v>0.25286624203821656</v>
      </c>
    </row>
    <row r="6" spans="1:4" ht="15.75">
      <c r="A6" s="6" t="s">
        <v>6</v>
      </c>
      <c r="B6" s="7">
        <v>86.9</v>
      </c>
      <c r="C6" s="7">
        <v>23.9</v>
      </c>
      <c r="D6" s="18">
        <f>B6/C6</f>
        <v>3.6359832635983267</v>
      </c>
    </row>
    <row r="7" spans="1:4" ht="15.75">
      <c r="A7" s="6" t="s">
        <v>10</v>
      </c>
      <c r="B7" s="7">
        <v>3.9</v>
      </c>
      <c r="C7" s="7">
        <v>23.9</v>
      </c>
      <c r="D7" s="18">
        <f t="shared" ref="D7:D14" si="1">B7/C7</f>
        <v>0.16317991631799164</v>
      </c>
    </row>
    <row r="8" spans="1:4" ht="15.75">
      <c r="A8" s="6" t="s">
        <v>17</v>
      </c>
      <c r="B8" s="7">
        <v>17.100000000000001</v>
      </c>
      <c r="C8" s="7">
        <v>26.9</v>
      </c>
      <c r="D8" s="18">
        <f t="shared" si="1"/>
        <v>0.63568773234200748</v>
      </c>
    </row>
    <row r="9" spans="1:4" ht="15.75">
      <c r="A9" s="6" t="s">
        <v>13</v>
      </c>
      <c r="B9" s="7">
        <v>4.4000000000000004</v>
      </c>
      <c r="C9" s="7">
        <v>15.7</v>
      </c>
      <c r="D9" s="18">
        <f t="shared" si="1"/>
        <v>0.28025477707006374</v>
      </c>
    </row>
    <row r="10" spans="1:4" ht="15.75">
      <c r="A10" s="6" t="s">
        <v>14</v>
      </c>
      <c r="B10" s="7">
        <v>6.4</v>
      </c>
      <c r="C10" s="7">
        <v>17.100000000000001</v>
      </c>
      <c r="D10" s="18">
        <f t="shared" si="1"/>
        <v>0.3742690058479532</v>
      </c>
    </row>
    <row r="11" spans="1:4" ht="15.75">
      <c r="A11" s="6" t="s">
        <v>15</v>
      </c>
      <c r="B11" s="7">
        <v>3.6</v>
      </c>
      <c r="C11" s="7">
        <v>13</v>
      </c>
      <c r="D11" s="18">
        <f t="shared" si="1"/>
        <v>0.27692307692307694</v>
      </c>
    </row>
    <row r="12" spans="1:4" ht="15.75">
      <c r="A12" s="6" t="s">
        <v>11</v>
      </c>
      <c r="B12" s="7">
        <v>15.5</v>
      </c>
      <c r="C12" s="7">
        <v>20.6</v>
      </c>
      <c r="D12" s="18">
        <f t="shared" si="1"/>
        <v>0.75242718446601942</v>
      </c>
    </row>
    <row r="13" spans="1:4" ht="15.75">
      <c r="A13" s="6" t="s">
        <v>4</v>
      </c>
      <c r="B13" s="9">
        <v>12.3</v>
      </c>
      <c r="C13" s="7">
        <v>8.1999999999999993</v>
      </c>
      <c r="D13" s="18">
        <f t="shared" si="1"/>
        <v>1.5000000000000002</v>
      </c>
    </row>
    <row r="14" spans="1:4" ht="15.75">
      <c r="A14" s="6" t="s">
        <v>12</v>
      </c>
      <c r="B14" s="7">
        <v>65.900000000000006</v>
      </c>
      <c r="C14" s="7">
        <v>10.1</v>
      </c>
      <c r="D14" s="18">
        <f t="shared" si="1"/>
        <v>6.5247524752475252</v>
      </c>
    </row>
  </sheetData>
  <autoFilter ref="A1:D14">
    <filterColumn colId="0"/>
  </autoFilter>
  <conditionalFormatting sqref="C1:C14">
    <cfRule type="dataBar" priority="3">
      <dataBar>
        <cfvo type="min" val="0"/>
        <cfvo type="max" val="0"/>
        <color rgb="FF638EC6"/>
      </dataBar>
    </cfRule>
  </conditionalFormatting>
  <conditionalFormatting sqref="D1:D14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1:B14">
    <cfRule type="aboveAverage" dxfId="4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M42" sqref="M42"/>
    </sheetView>
  </sheetViews>
  <sheetFormatPr defaultRowHeight="12.75"/>
  <cols>
    <col min="1" max="1" width="9.140625" style="11"/>
    <col min="2" max="2" width="20.28515625" customWidth="1"/>
    <col min="3" max="3" width="22.28515625" style="11" bestFit="1" customWidth="1"/>
    <col min="4" max="4" width="28.7109375" style="11" customWidth="1"/>
  </cols>
  <sheetData>
    <row r="1" spans="1:4" ht="22.5" customHeight="1">
      <c r="A1" s="12">
        <v>2</v>
      </c>
      <c r="B1" s="14" t="s">
        <v>21</v>
      </c>
      <c r="C1" s="15" t="s">
        <v>22</v>
      </c>
      <c r="D1" s="15" t="s">
        <v>23</v>
      </c>
    </row>
    <row r="2" spans="1:4" ht="22.5" customHeight="1">
      <c r="A2" s="12">
        <v>3</v>
      </c>
      <c r="B2" s="13" t="s">
        <v>24</v>
      </c>
      <c r="C2" s="12">
        <v>100</v>
      </c>
      <c r="D2" s="12" t="str">
        <f>IF(C2&gt;89,"I",IF(C2&gt;79,"II",IF(C2&gt;69,"III",IF(C2&gt;59,"IV","V"))))</f>
        <v>I</v>
      </c>
    </row>
    <row r="3" spans="1:4" ht="22.5" customHeight="1">
      <c r="A3" s="12">
        <v>4</v>
      </c>
      <c r="B3" s="13" t="s">
        <v>25</v>
      </c>
      <c r="C3" s="12">
        <v>68</v>
      </c>
      <c r="D3" s="12" t="str">
        <f t="shared" ref="D3:D8" si="0">IF(C3&gt;89,"I",IF(C3&gt;79,"II",IF(C3&gt;69,"III",IF(C3&gt;59,"IV","V"))))</f>
        <v>IV</v>
      </c>
    </row>
    <row r="4" spans="1:4" ht="22.5" customHeight="1">
      <c r="A4" s="12">
        <v>5</v>
      </c>
      <c r="B4" s="13" t="s">
        <v>26</v>
      </c>
      <c r="C4" s="12">
        <v>88</v>
      </c>
      <c r="D4" s="12" t="str">
        <f t="shared" si="0"/>
        <v>II</v>
      </c>
    </row>
    <row r="5" spans="1:4" ht="22.5" customHeight="1">
      <c r="A5" s="12">
        <v>6</v>
      </c>
      <c r="B5" s="13" t="s">
        <v>27</v>
      </c>
      <c r="C5" s="12">
        <v>70</v>
      </c>
      <c r="D5" s="12" t="str">
        <f t="shared" si="0"/>
        <v>III</v>
      </c>
    </row>
    <row r="6" spans="1:4" ht="22.5" customHeight="1">
      <c r="A6" s="12">
        <v>7</v>
      </c>
      <c r="B6" s="13" t="s">
        <v>28</v>
      </c>
      <c r="C6" s="12">
        <v>67</v>
      </c>
      <c r="D6" s="12" t="str">
        <f t="shared" si="0"/>
        <v>IV</v>
      </c>
    </row>
    <row r="7" spans="1:4" ht="22.5" customHeight="1">
      <c r="A7" s="12">
        <v>8</v>
      </c>
      <c r="B7" s="13" t="s">
        <v>29</v>
      </c>
      <c r="C7" s="12">
        <v>97</v>
      </c>
      <c r="D7" s="12" t="str">
        <f t="shared" si="0"/>
        <v>I</v>
      </c>
    </row>
    <row r="8" spans="1:4" ht="22.5" customHeight="1">
      <c r="A8" s="12">
        <v>9</v>
      </c>
      <c r="B8" s="13" t="s">
        <v>30</v>
      </c>
      <c r="C8" s="12">
        <v>55</v>
      </c>
      <c r="D8" s="12" t="str">
        <f t="shared" si="0"/>
        <v>V</v>
      </c>
    </row>
    <row r="9" spans="1:4" ht="18" customHeight="1">
      <c r="A9" s="16"/>
      <c r="B9" s="17"/>
      <c r="C9" s="16"/>
      <c r="D9" s="16"/>
    </row>
    <row r="10" spans="1:4" ht="18" customHeight="1">
      <c r="A10" s="19" t="s">
        <v>46</v>
      </c>
      <c r="B10" s="19"/>
      <c r="C10" s="16"/>
      <c r="D10" s="16"/>
    </row>
    <row r="13" spans="1:4" ht="18" customHeight="1">
      <c r="A13" s="15" t="s">
        <v>31</v>
      </c>
      <c r="B13" s="14" t="s">
        <v>32</v>
      </c>
      <c r="C13" s="15" t="s">
        <v>33</v>
      </c>
      <c r="D13" s="15" t="s">
        <v>34</v>
      </c>
    </row>
    <row r="14" spans="1:4" ht="18" customHeight="1">
      <c r="A14" s="12">
        <v>1</v>
      </c>
      <c r="B14" s="13" t="s">
        <v>24</v>
      </c>
      <c r="C14" s="12">
        <v>480</v>
      </c>
      <c r="D14" s="12">
        <f>IF(C14&lt;500,C14*8,C14*6)</f>
        <v>3840</v>
      </c>
    </row>
    <row r="15" spans="1:4" ht="18" customHeight="1">
      <c r="A15" s="12">
        <v>2</v>
      </c>
      <c r="B15" s="13" t="s">
        <v>35</v>
      </c>
      <c r="C15" s="12">
        <v>300</v>
      </c>
      <c r="D15" s="12">
        <f t="shared" ref="D15:D23" si="1">IF(C15&lt;500,C15*8,C15*6)</f>
        <v>2400</v>
      </c>
    </row>
    <row r="16" spans="1:4" ht="18" customHeight="1">
      <c r="A16" s="12">
        <v>3</v>
      </c>
      <c r="B16" s="13" t="s">
        <v>36</v>
      </c>
      <c r="C16" s="12">
        <v>1500</v>
      </c>
      <c r="D16" s="12">
        <f t="shared" si="1"/>
        <v>9000</v>
      </c>
    </row>
    <row r="17" spans="1:4" ht="18" customHeight="1">
      <c r="A17" s="12">
        <v>4</v>
      </c>
      <c r="B17" s="13" t="s">
        <v>37</v>
      </c>
      <c r="C17" s="12">
        <v>2000</v>
      </c>
      <c r="D17" s="12">
        <f t="shared" si="1"/>
        <v>12000</v>
      </c>
    </row>
    <row r="18" spans="1:4" ht="18" customHeight="1">
      <c r="A18" s="12">
        <v>5</v>
      </c>
      <c r="B18" s="13" t="s">
        <v>38</v>
      </c>
      <c r="C18" s="12">
        <v>3455</v>
      </c>
      <c r="D18" s="12">
        <f t="shared" si="1"/>
        <v>20730</v>
      </c>
    </row>
    <row r="19" spans="1:4" ht="18" customHeight="1">
      <c r="A19" s="12">
        <v>6</v>
      </c>
      <c r="B19" s="13" t="s">
        <v>39</v>
      </c>
      <c r="C19" s="12">
        <v>800</v>
      </c>
      <c r="D19" s="12">
        <f t="shared" si="1"/>
        <v>4800</v>
      </c>
    </row>
    <row r="20" spans="1:4" ht="18" customHeight="1">
      <c r="A20" s="12">
        <v>7</v>
      </c>
      <c r="B20" s="13" t="s">
        <v>40</v>
      </c>
      <c r="C20" s="12">
        <v>730</v>
      </c>
      <c r="D20" s="12">
        <f t="shared" si="1"/>
        <v>4380</v>
      </c>
    </row>
    <row r="21" spans="1:4" ht="18" customHeight="1">
      <c r="A21" s="12">
        <v>8</v>
      </c>
      <c r="B21" s="13" t="s">
        <v>41</v>
      </c>
      <c r="C21" s="12">
        <v>1234</v>
      </c>
      <c r="D21" s="12">
        <f t="shared" si="1"/>
        <v>7404</v>
      </c>
    </row>
    <row r="22" spans="1:4" ht="18" customHeight="1">
      <c r="A22" s="12">
        <v>9</v>
      </c>
      <c r="B22" s="13" t="s">
        <v>42</v>
      </c>
      <c r="C22" s="12">
        <v>450</v>
      </c>
      <c r="D22" s="12">
        <f t="shared" si="1"/>
        <v>3600</v>
      </c>
    </row>
    <row r="23" spans="1:4" ht="18" customHeight="1">
      <c r="A23" s="12">
        <v>10</v>
      </c>
      <c r="B23" s="13" t="s">
        <v>43</v>
      </c>
      <c r="C23" s="12">
        <v>2346</v>
      </c>
      <c r="D23" s="12">
        <f t="shared" si="1"/>
        <v>14076</v>
      </c>
    </row>
    <row r="24" spans="1:4" ht="18" customHeight="1">
      <c r="A24" s="12"/>
      <c r="B24" s="13"/>
      <c r="C24" s="12" t="s">
        <v>44</v>
      </c>
      <c r="D24" s="12">
        <f>MAX(D14:D23)</f>
        <v>20730</v>
      </c>
    </row>
    <row r="25" spans="1:4" ht="18" customHeight="1">
      <c r="A25" s="12"/>
      <c r="B25" s="13"/>
      <c r="C25" s="12" t="s">
        <v>45</v>
      </c>
      <c r="D25" s="12">
        <f>MIN(D14:D24)</f>
        <v>2400</v>
      </c>
    </row>
    <row r="26" spans="1:4" ht="18" customHeight="1">
      <c r="A26" s="12"/>
      <c r="B26" s="13"/>
      <c r="C26" s="12"/>
      <c r="D26" s="12"/>
    </row>
    <row r="27" spans="1:4" ht="18" customHeight="1">
      <c r="A27" s="16"/>
      <c r="B27" s="17"/>
      <c r="C27" s="16"/>
      <c r="D27" s="16"/>
    </row>
    <row r="28" spans="1:4" ht="18" customHeight="1">
      <c r="A28" s="19" t="s">
        <v>46</v>
      </c>
      <c r="B28" s="19"/>
      <c r="C28" s="16"/>
      <c r="D28" s="16"/>
    </row>
    <row r="30" spans="1:4" ht="18" customHeight="1">
      <c r="A30" s="15" t="s">
        <v>31</v>
      </c>
      <c r="B30" s="14" t="s">
        <v>32</v>
      </c>
      <c r="C30" s="15" t="s">
        <v>33</v>
      </c>
      <c r="D30" s="15" t="s">
        <v>34</v>
      </c>
    </row>
    <row r="31" spans="1:4" ht="18" customHeight="1">
      <c r="A31" s="12">
        <v>1</v>
      </c>
      <c r="B31" s="13" t="s">
        <v>24</v>
      </c>
      <c r="C31" s="12">
        <v>480</v>
      </c>
      <c r="D31" s="12">
        <f>IF(C31&lt;500,C31*8,IF(C31&lt;1000,C31*6,C31*3))</f>
        <v>3840</v>
      </c>
    </row>
    <row r="32" spans="1:4" ht="18" customHeight="1">
      <c r="A32" s="12">
        <v>2</v>
      </c>
      <c r="B32" s="13" t="s">
        <v>35</v>
      </c>
      <c r="C32" s="12">
        <v>300</v>
      </c>
      <c r="D32" s="12">
        <f t="shared" ref="D32:D40" si="2">IF(C32&lt;500,C32*8,IF(C32&lt;1000,C32*6,C32*3))</f>
        <v>2400</v>
      </c>
    </row>
    <row r="33" spans="1:4" ht="18" customHeight="1">
      <c r="A33" s="12">
        <v>3</v>
      </c>
      <c r="B33" s="13" t="s">
        <v>36</v>
      </c>
      <c r="C33" s="12">
        <v>1500</v>
      </c>
      <c r="D33" s="12">
        <f t="shared" si="2"/>
        <v>4500</v>
      </c>
    </row>
    <row r="34" spans="1:4" ht="18" customHeight="1">
      <c r="A34" s="12">
        <v>4</v>
      </c>
      <c r="B34" s="13" t="s">
        <v>37</v>
      </c>
      <c r="C34" s="12">
        <v>2000</v>
      </c>
      <c r="D34" s="12">
        <f t="shared" si="2"/>
        <v>6000</v>
      </c>
    </row>
    <row r="35" spans="1:4" ht="18" customHeight="1">
      <c r="A35" s="12">
        <v>5</v>
      </c>
      <c r="B35" s="13" t="s">
        <v>38</v>
      </c>
      <c r="C35" s="12">
        <v>3455</v>
      </c>
      <c r="D35" s="12">
        <f t="shared" si="2"/>
        <v>10365</v>
      </c>
    </row>
    <row r="36" spans="1:4" ht="18" customHeight="1">
      <c r="A36" s="12">
        <v>6</v>
      </c>
      <c r="B36" s="13" t="s">
        <v>39</v>
      </c>
      <c r="C36" s="12">
        <v>800</v>
      </c>
      <c r="D36" s="12">
        <f t="shared" si="2"/>
        <v>4800</v>
      </c>
    </row>
    <row r="37" spans="1:4" ht="18" customHeight="1">
      <c r="A37" s="12">
        <v>7</v>
      </c>
      <c r="B37" s="13" t="s">
        <v>40</v>
      </c>
      <c r="C37" s="12">
        <v>730</v>
      </c>
      <c r="D37" s="12">
        <f t="shared" si="2"/>
        <v>4380</v>
      </c>
    </row>
    <row r="38" spans="1:4" ht="18" customHeight="1">
      <c r="A38" s="12">
        <v>8</v>
      </c>
      <c r="B38" s="13" t="s">
        <v>41</v>
      </c>
      <c r="C38" s="12">
        <v>1234</v>
      </c>
      <c r="D38" s="12">
        <f t="shared" si="2"/>
        <v>3702</v>
      </c>
    </row>
    <row r="39" spans="1:4" ht="18" customHeight="1">
      <c r="A39" s="12">
        <v>9</v>
      </c>
      <c r="B39" s="13" t="s">
        <v>42</v>
      </c>
      <c r="C39" s="12">
        <v>450</v>
      </c>
      <c r="D39" s="12">
        <f t="shared" si="2"/>
        <v>3600</v>
      </c>
    </row>
    <row r="40" spans="1:4" ht="18" customHeight="1">
      <c r="A40" s="12">
        <v>10</v>
      </c>
      <c r="B40" s="13" t="s">
        <v>43</v>
      </c>
      <c r="C40" s="12">
        <v>2346</v>
      </c>
      <c r="D40" s="12">
        <f t="shared" si="2"/>
        <v>7038</v>
      </c>
    </row>
    <row r="41" spans="1:4" ht="18" customHeight="1">
      <c r="A41" s="12"/>
      <c r="B41" s="13"/>
      <c r="C41" s="12" t="s">
        <v>44</v>
      </c>
      <c r="D41" s="12">
        <f>MAX(D31:D40)</f>
        <v>10365</v>
      </c>
    </row>
    <row r="42" spans="1:4" ht="18" customHeight="1">
      <c r="A42" s="12"/>
      <c r="B42" s="13"/>
      <c r="C42" s="12" t="s">
        <v>45</v>
      </c>
      <c r="D42" s="12">
        <f>MIN(D31:D41)</f>
        <v>2400</v>
      </c>
    </row>
    <row r="43" spans="1:4" ht="18" customHeight="1">
      <c r="A43" s="12"/>
      <c r="B43" s="13"/>
      <c r="C43" s="12"/>
      <c r="D43" s="12"/>
    </row>
    <row r="46" spans="1:4" ht="18" customHeight="1">
      <c r="A46" s="15" t="s">
        <v>31</v>
      </c>
      <c r="B46" s="14" t="s">
        <v>32</v>
      </c>
      <c r="C46" s="15" t="s">
        <v>33</v>
      </c>
      <c r="D46" s="15" t="s">
        <v>34</v>
      </c>
    </row>
    <row r="47" spans="1:4" ht="18" customHeight="1">
      <c r="A47" s="12">
        <v>1</v>
      </c>
      <c r="B47" s="13" t="s">
        <v>24</v>
      </c>
      <c r="C47" s="12">
        <v>480</v>
      </c>
      <c r="D47" s="12">
        <f>C47*$F$46</f>
        <v>0</v>
      </c>
    </row>
    <row r="48" spans="1:4" ht="18" customHeight="1">
      <c r="A48" s="12">
        <v>2</v>
      </c>
      <c r="B48" s="13" t="s">
        <v>35</v>
      </c>
      <c r="C48" s="12">
        <v>300</v>
      </c>
      <c r="D48" s="12">
        <f t="shared" ref="D48:D56" si="3">C48*$F$46</f>
        <v>0</v>
      </c>
    </row>
    <row r="49" spans="1:4" ht="18" customHeight="1">
      <c r="A49" s="12">
        <v>3</v>
      </c>
      <c r="B49" s="13" t="s">
        <v>36</v>
      </c>
      <c r="C49" s="12">
        <v>1500</v>
      </c>
      <c r="D49" s="12">
        <f t="shared" si="3"/>
        <v>0</v>
      </c>
    </row>
    <row r="50" spans="1:4" ht="18" customHeight="1">
      <c r="A50" s="12">
        <v>4</v>
      </c>
      <c r="B50" s="13" t="s">
        <v>37</v>
      </c>
      <c r="C50" s="12">
        <v>2000</v>
      </c>
      <c r="D50" s="12">
        <f t="shared" si="3"/>
        <v>0</v>
      </c>
    </row>
    <row r="51" spans="1:4" ht="18" customHeight="1">
      <c r="A51" s="12">
        <v>5</v>
      </c>
      <c r="B51" s="13" t="s">
        <v>38</v>
      </c>
      <c r="C51" s="12">
        <v>3455</v>
      </c>
      <c r="D51" s="12">
        <f t="shared" si="3"/>
        <v>0</v>
      </c>
    </row>
    <row r="52" spans="1:4" ht="18" customHeight="1">
      <c r="A52" s="12">
        <v>6</v>
      </c>
      <c r="B52" s="13" t="s">
        <v>39</v>
      </c>
      <c r="C52" s="12">
        <v>800</v>
      </c>
      <c r="D52" s="12">
        <f t="shared" si="3"/>
        <v>0</v>
      </c>
    </row>
    <row r="53" spans="1:4" ht="18" customHeight="1">
      <c r="A53" s="12">
        <v>7</v>
      </c>
      <c r="B53" s="13" t="s">
        <v>40</v>
      </c>
      <c r="C53" s="12">
        <v>730</v>
      </c>
      <c r="D53" s="12">
        <f t="shared" si="3"/>
        <v>0</v>
      </c>
    </row>
    <row r="54" spans="1:4" ht="18" customHeight="1">
      <c r="A54" s="12">
        <v>8</v>
      </c>
      <c r="B54" s="13" t="s">
        <v>41</v>
      </c>
      <c r="C54" s="12">
        <v>1234</v>
      </c>
      <c r="D54" s="12">
        <f t="shared" si="3"/>
        <v>0</v>
      </c>
    </row>
    <row r="55" spans="1:4" ht="18" customHeight="1">
      <c r="A55" s="12">
        <v>9</v>
      </c>
      <c r="B55" s="13" t="s">
        <v>42</v>
      </c>
      <c r="C55" s="12">
        <v>450</v>
      </c>
      <c r="D55" s="12">
        <f t="shared" si="3"/>
        <v>0</v>
      </c>
    </row>
    <row r="56" spans="1:4" ht="18" customHeight="1">
      <c r="A56" s="12">
        <v>10</v>
      </c>
      <c r="B56" s="13" t="s">
        <v>43</v>
      </c>
      <c r="C56" s="12">
        <v>2346</v>
      </c>
      <c r="D56" s="12">
        <f t="shared" si="3"/>
        <v>0</v>
      </c>
    </row>
    <row r="57" spans="1:4" ht="18" customHeight="1">
      <c r="A57" s="12"/>
      <c r="B57" s="13"/>
      <c r="C57" s="12" t="s">
        <v>44</v>
      </c>
      <c r="D57" s="12">
        <f>MAX(D47:D56)</f>
        <v>0</v>
      </c>
    </row>
    <row r="58" spans="1:4" ht="18" customHeight="1">
      <c r="A58" s="12"/>
      <c r="B58" s="13"/>
      <c r="C58" s="12" t="s">
        <v>45</v>
      </c>
      <c r="D58" s="12">
        <f>MIN(D47:D57)</f>
        <v>0</v>
      </c>
    </row>
  </sheetData>
  <mergeCells count="2">
    <mergeCell ref="A28:B28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Плотность населения</vt:lpstr>
      <vt:lpstr>Условное форматирование</vt:lpstr>
      <vt:lpstr>Площадь</vt:lpstr>
      <vt:lpstr>Лист4</vt:lpstr>
      <vt:lpstr>Лист1</vt:lpstr>
      <vt:lpstr>'Плотность населения'!Область_печати</vt:lpstr>
    </vt:vector>
  </TitlesOfParts>
  <Company>ООО "Газпром трансгаз Томск"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klass2_09</dc:creator>
  <cp:lastModifiedBy>11</cp:lastModifiedBy>
  <cp:lastPrinted>2013-01-31T04:40:57Z</cp:lastPrinted>
  <dcterms:created xsi:type="dcterms:W3CDTF">2011-07-21T07:04:21Z</dcterms:created>
  <dcterms:modified xsi:type="dcterms:W3CDTF">2013-01-31T04:41:54Z</dcterms:modified>
</cp:coreProperties>
</file>